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52" tabRatio="615" activeTab="0"/>
  </bookViews>
  <sheets>
    <sheet name="Vendor Contact" sheetId="1" r:id="rId1"/>
    <sheet name="Camera Vendors" sheetId="2" r:id="rId2"/>
    <sheet name="Alternator" sheetId="3" r:id="rId3"/>
    <sheet name="Heater Motors &amp; Switches" sheetId="4" r:id="rId4"/>
    <sheet name="Lamps" sheetId="5" r:id="rId5"/>
    <sheet name="Seat Covers&amp;Foam" sheetId="6" r:id="rId6"/>
    <sheet name="Tires" sheetId="7" r:id="rId7"/>
    <sheet name="Handheld" sheetId="8" r:id="rId8"/>
    <sheet name="Mobile" sheetId="9" r:id="rId9"/>
    <sheet name="Backbone" sheetId="10" r:id="rId10"/>
  </sheets>
  <definedNames>
    <definedName name="_xlnm._FilterDatabase" localSheetId="2" hidden="1">'Alternator'!$A$1:$L$1</definedName>
    <definedName name="_xlnm._FilterDatabase" localSheetId="9" hidden="1">'Backbone'!$A$3:$L$3</definedName>
    <definedName name="_xlnm._FilterDatabase" localSheetId="7" hidden="1">'Handheld'!$A$3:$M$3</definedName>
    <definedName name="_xlnm._FilterDatabase" localSheetId="3" hidden="1">'Heater Motors &amp; Switches'!$A$1:$M$108</definedName>
    <definedName name="_xlnm._FilterDatabase" localSheetId="4" hidden="1">'Lamps'!$A$1:$O$101</definedName>
    <definedName name="_xlnm._FilterDatabase" localSheetId="8" hidden="1">'Mobile'!$A$3:$M$3</definedName>
    <definedName name="_xlnm._FilterDatabase" localSheetId="5" hidden="1">'Seat Covers&amp;Foam'!$A$1:$N$34</definedName>
    <definedName name="_xlnm._FilterDatabase" localSheetId="6" hidden="1">'Tires'!$A$1:$Q$195</definedName>
    <definedName name="_xlnm.Print_Area" localSheetId="9">'Backbone'!$A$1:$N$20</definedName>
    <definedName name="_xlnm.Print_Area" localSheetId="7">'Handheld'!$A$1:$O$36</definedName>
    <definedName name="_xlnm.Print_Area" localSheetId="3">'Heater Motors &amp; Switches'!$A$1:$L$108</definedName>
    <definedName name="_xlnm.Print_Area" localSheetId="4">'Lamps'!$A$1:$N$101</definedName>
    <definedName name="_xlnm.Print_Area" localSheetId="8">'Mobile'!$A$1:$N$31</definedName>
    <definedName name="_xlnm.Print_Area" localSheetId="6">'Tires'!$A$1:$P$195</definedName>
    <definedName name="_xlnm.Print_Titles" localSheetId="3">'Heater Motors &amp; Switches'!$1:$1</definedName>
    <definedName name="_xlnm.Print_Titles" localSheetId="4">'Lamps'!$1:$1</definedName>
    <definedName name="_xlnm.Print_Titles" localSheetId="5">'Seat Covers&amp;Foam'!$1:$1</definedName>
    <definedName name="_xlnm.Print_Titles" localSheetId="6">'Tires'!$1:$1</definedName>
  </definedNames>
  <calcPr fullCalcOnLoad="1"/>
</workbook>
</file>

<file path=xl/sharedStrings.xml><?xml version="1.0" encoding="utf-8"?>
<sst xmlns="http://schemas.openxmlformats.org/spreadsheetml/2006/main" count="3202" uniqueCount="884">
  <si>
    <t>Category</t>
  </si>
  <si>
    <t>Sub Category</t>
  </si>
  <si>
    <t>Description</t>
  </si>
  <si>
    <t>Unit</t>
  </si>
  <si>
    <t>Brand</t>
  </si>
  <si>
    <t>New Tires</t>
  </si>
  <si>
    <t>Highway, Radial, Tubeless</t>
  </si>
  <si>
    <t>Each</t>
  </si>
  <si>
    <t/>
  </si>
  <si>
    <t>Premium-No Mod/Econ</t>
  </si>
  <si>
    <t>Headlights</t>
  </si>
  <si>
    <t>Regular #4651, equal or replacement</t>
  </si>
  <si>
    <t>Regular #4652, equal or replacement</t>
  </si>
  <si>
    <t>Regular #6015, equal or replacement</t>
  </si>
  <si>
    <t>Regular #6052, equal or replacement</t>
  </si>
  <si>
    <t>Halogen #H6024, equal or replacement</t>
  </si>
  <si>
    <t>Halogen #H6054, equal or replacement</t>
  </si>
  <si>
    <t>Warning/caution lights</t>
  </si>
  <si>
    <t>Regular #6014, equal or replacement</t>
  </si>
  <si>
    <t>Marker/clearance lights</t>
  </si>
  <si>
    <t>Number #4636-1, equal or replacement</t>
  </si>
  <si>
    <t>Number #194, equal or replacement</t>
  </si>
  <si>
    <t>Number #631, equal or replacement</t>
  </si>
  <si>
    <t>Number #912, equal or replacement</t>
  </si>
  <si>
    <t>Number #T97, equal or replacement</t>
  </si>
  <si>
    <t>Number #67, equal or replacement</t>
  </si>
  <si>
    <t>Number #89, equal or replacement</t>
  </si>
  <si>
    <t>Turn signal lights</t>
  </si>
  <si>
    <t>Number #1157, equal or replacement</t>
  </si>
  <si>
    <t>Number #T3157, equal or replacement</t>
  </si>
  <si>
    <t>Number #1157A, equal or replacement</t>
  </si>
  <si>
    <t>Number #57, equal or replacement</t>
  </si>
  <si>
    <t>Backing lights</t>
  </si>
  <si>
    <t>Number #1156, equal or replacement</t>
  </si>
  <si>
    <t>Number #1156DC, equal or replacement</t>
  </si>
  <si>
    <t>Dash lights</t>
  </si>
  <si>
    <t>Number #53, equal or replacement</t>
  </si>
  <si>
    <t>Number #1816, equal or replacement</t>
  </si>
  <si>
    <t>Retread, top cap pre-cure</t>
  </si>
  <si>
    <t>Highway, Radial</t>
  </si>
  <si>
    <t>Strobe Light</t>
  </si>
  <si>
    <t>Stop arm with harness, Tesco #1002</t>
  </si>
  <si>
    <t>Tall roof, Arrowflash #040-0042</t>
  </si>
  <si>
    <t>Retread, pre cure or mold cure</t>
  </si>
  <si>
    <t>Mud &amp; Snow Radial Tire</t>
  </si>
  <si>
    <t>Steer Tires</t>
  </si>
  <si>
    <t>Retread, pre cure</t>
  </si>
  <si>
    <t>Drive Tread</t>
  </si>
  <si>
    <t>Highway Rib Tread</t>
  </si>
  <si>
    <t>Backing Lights</t>
  </si>
  <si>
    <t>LED 7" white back up</t>
  </si>
  <si>
    <t>Turn Signal Lights</t>
  </si>
  <si>
    <t>LED 7" amber turn signal</t>
  </si>
  <si>
    <t>LED 7" red running and stop</t>
  </si>
  <si>
    <t>LED Stop Arm upgrade Kit, Specialty Manufacturing #290</t>
  </si>
  <si>
    <t>Retread, cap</t>
  </si>
  <si>
    <t>Notes, Variences</t>
  </si>
  <si>
    <t>EPC #</t>
  </si>
  <si>
    <t>Alternator</t>
  </si>
  <si>
    <t>Lamps</t>
  </si>
  <si>
    <t>Mud &amp; Snow Radial Tubeless</t>
  </si>
  <si>
    <t>Tire Size</t>
  </si>
  <si>
    <t>Tread</t>
  </si>
  <si>
    <t>Catalog Number</t>
  </si>
  <si>
    <t>Ply</t>
  </si>
  <si>
    <t>Goodyear</t>
  </si>
  <si>
    <t>Michelin</t>
  </si>
  <si>
    <t>BF Goodrich</t>
  </si>
  <si>
    <t>Firestone</t>
  </si>
  <si>
    <t>Bandag</t>
  </si>
  <si>
    <t>10R225</t>
  </si>
  <si>
    <t>11R225</t>
  </si>
  <si>
    <t>Acutred</t>
  </si>
  <si>
    <t>XZE</t>
  </si>
  <si>
    <t xml:space="preserve"> </t>
  </si>
  <si>
    <t>Load Range</t>
  </si>
  <si>
    <t>G</t>
  </si>
  <si>
    <t>G149 RSA</t>
  </si>
  <si>
    <t>ST230</t>
  </si>
  <si>
    <t>DR444</t>
  </si>
  <si>
    <t>FS560 Plus</t>
  </si>
  <si>
    <t>G164 RTD</t>
  </si>
  <si>
    <t>G149 RSA RH</t>
  </si>
  <si>
    <t>XZA 1</t>
  </si>
  <si>
    <t>XZE 2</t>
  </si>
  <si>
    <t>T4100</t>
  </si>
  <si>
    <t>Highway Tread, Radial tire</t>
  </si>
  <si>
    <t>Highway Tread, Radial Tire</t>
  </si>
  <si>
    <t>Depth 20/32" Trac sz #7</t>
  </si>
  <si>
    <t>Bosch</t>
  </si>
  <si>
    <t>Delco</t>
  </si>
  <si>
    <t>Lease Neville</t>
  </si>
  <si>
    <t>Condition</t>
  </si>
  <si>
    <t>New</t>
  </si>
  <si>
    <t>Remanufactuered</t>
  </si>
  <si>
    <t>160 Amp with exchange</t>
  </si>
  <si>
    <t>175 Amp with exchange</t>
  </si>
  <si>
    <t>190 Amp with exchange</t>
  </si>
  <si>
    <t>200 Amp with exchange</t>
  </si>
  <si>
    <t>21 SI 160 Amp with exchange</t>
  </si>
  <si>
    <t>22 SI 160 Amp with exchange</t>
  </si>
  <si>
    <t>2800 JB with exchange</t>
  </si>
  <si>
    <t xml:space="preserve">Ea </t>
  </si>
  <si>
    <t>Seat Cover</t>
  </si>
  <si>
    <t>For Bluebird Bus</t>
  </si>
  <si>
    <t>For Thomas Bus</t>
  </si>
  <si>
    <t>Seat Foam</t>
  </si>
  <si>
    <t>Back Foam</t>
  </si>
  <si>
    <t>39" Seat, Green</t>
  </si>
  <si>
    <t>DOT Standard, Green</t>
  </si>
  <si>
    <t>Back Cover, with velcro</t>
  </si>
  <si>
    <t>Catalog #</t>
  </si>
  <si>
    <t>For International Bus</t>
  </si>
  <si>
    <t>39" Seat, Brown</t>
  </si>
  <si>
    <t>39" Seat, Blue</t>
  </si>
  <si>
    <t>DOT Standard, Brown</t>
  </si>
  <si>
    <t>DOT Standard, Blue</t>
  </si>
  <si>
    <t>Back Cover, staple close</t>
  </si>
  <si>
    <t>LED</t>
  </si>
  <si>
    <t>Bluebird</t>
  </si>
  <si>
    <t>Front Mount, Field Wound, CW, 2 speed, 5/16" diameter</t>
  </si>
  <si>
    <t>Heater &amp; Defroster</t>
  </si>
  <si>
    <t>Rear Mount, Field Wound, CW, 2 speed, 5/16" diameter</t>
  </si>
  <si>
    <t>Auxiliary Heater</t>
  </si>
  <si>
    <t>Front Mount, Perm. Magnet, CCW, 2 Speed, 5/16" diameter</t>
  </si>
  <si>
    <t>Heater Driver</t>
  </si>
  <si>
    <t>Field Wound, CCW, 2 speed, 1/4" diameter</t>
  </si>
  <si>
    <t>Carpenter</t>
  </si>
  <si>
    <t>Front Mount, Field Wound, CW, 1 speed, 5/16" diameter</t>
  </si>
  <si>
    <t>Defroster Auxiliary</t>
  </si>
  <si>
    <t>Front Mount, Field Wound, CW, 2 speed, 1/4"</t>
  </si>
  <si>
    <t>Front Mount, Field Wound, CCW, 2 speed, 1/4"</t>
  </si>
  <si>
    <t>Front Mount, Field Wound, CCW, 2 speed, 5/16" diameter</t>
  </si>
  <si>
    <t>Heater &amp; Defroster, All American</t>
  </si>
  <si>
    <t>Heater BB Conventionals</t>
  </si>
  <si>
    <t>Front Mount, Perm. Magnet, CW, 5/16" diameter</t>
  </si>
  <si>
    <t>Complete Blower Assembly</t>
  </si>
  <si>
    <t>Heater Motor</t>
  </si>
  <si>
    <t>Front Mount, Perm. Magnet, CCW, 2 speed, 5/16"</t>
  </si>
  <si>
    <t>Dual Shaft- Vented</t>
  </si>
  <si>
    <t>Perm. Magnet, CW, 2x 5/16"</t>
  </si>
  <si>
    <t>Dual Shafts, 11" long</t>
  </si>
  <si>
    <t>Front Mount, Perm. Magnet, CCW, 2x 5/16"</t>
  </si>
  <si>
    <t>Heater &amp; Defroster, 10" Length, Dual Shaft</t>
  </si>
  <si>
    <t>Perm. Magnet, 2 speed, 2 x 5/16"</t>
  </si>
  <si>
    <t>11" Length, Dual Shaft</t>
  </si>
  <si>
    <t>6" Length</t>
  </si>
  <si>
    <t>Front Mount, Perm. Magnet, CW/CCW, 5/16"</t>
  </si>
  <si>
    <t>7" Length</t>
  </si>
  <si>
    <t>Perm. Magnet, CW, 5/16"</t>
  </si>
  <si>
    <t>1 3/4" Shaft, Front Mount, Perm. Magnet, CCW, 5/16"</t>
  </si>
  <si>
    <t>6" Length, Vented</t>
  </si>
  <si>
    <t>Front Mount, Field Wound, CCW/CW (rev), 5/16"</t>
  </si>
  <si>
    <t>4 Wire Plug, 3 speed, 2 x 5/16"</t>
  </si>
  <si>
    <t>4 Wire Plug, CW, 2 speed, 5/16"</t>
  </si>
  <si>
    <t>2 Wire Plug</t>
  </si>
  <si>
    <t>10" Long, Dual Shaft</t>
  </si>
  <si>
    <t>10" Long Vented, Dual Shaft</t>
  </si>
  <si>
    <t>Per. Magnet, CW.CCW, 1 speed, 5/16"</t>
  </si>
  <si>
    <t>Front Mount, Perm. Magnet, CW/CCW, 1 speed, 5/16"</t>
  </si>
  <si>
    <t>Front Mount, Perm. Magnet, CCW, 5/16"</t>
  </si>
  <si>
    <t>Unit/ Size</t>
  </si>
  <si>
    <t>Thomas/ Freightliner</t>
  </si>
  <si>
    <t>IC/Amtran/ Navistar</t>
  </si>
  <si>
    <t>G622 RSD</t>
  </si>
  <si>
    <t>Vendor</t>
  </si>
  <si>
    <t>OEM</t>
  </si>
  <si>
    <t>AIC59-8</t>
  </si>
  <si>
    <t>HM101/500</t>
  </si>
  <si>
    <t>HM509</t>
  </si>
  <si>
    <t>HM103</t>
  </si>
  <si>
    <t>HMUNIV</t>
  </si>
  <si>
    <t>BB1438480</t>
  </si>
  <si>
    <t>BB8307373</t>
  </si>
  <si>
    <t>BB8303182</t>
  </si>
  <si>
    <t>CP210031</t>
  </si>
  <si>
    <t>CP210033</t>
  </si>
  <si>
    <t>CP210038</t>
  </si>
  <si>
    <t>TH8566-0009</t>
  </si>
  <si>
    <t>HM50</t>
  </si>
  <si>
    <t>TH8566-0130</t>
  </si>
  <si>
    <t>TH8566-0082</t>
  </si>
  <si>
    <t>HM506</t>
  </si>
  <si>
    <t>TH8566-0447</t>
  </si>
  <si>
    <t>HM512</t>
  </si>
  <si>
    <t>AIC59-5</t>
  </si>
  <si>
    <t>A442129013</t>
  </si>
  <si>
    <t xml:space="preserve">CP210031 </t>
  </si>
  <si>
    <t>HM508</t>
  </si>
  <si>
    <t>A452046010</t>
  </si>
  <si>
    <t>HM505</t>
  </si>
  <si>
    <t>American Bus</t>
  </si>
  <si>
    <t>LAMP1-1017-9000</t>
  </si>
  <si>
    <t>LAMPECVR12SAK</t>
  </si>
  <si>
    <t>LAMP3-1017-9000</t>
  </si>
  <si>
    <t>LAMP2-1017-9000</t>
  </si>
  <si>
    <t>CEC</t>
  </si>
  <si>
    <t>LB1156</t>
  </si>
  <si>
    <t>SA1156DC</t>
  </si>
  <si>
    <t>LB57</t>
  </si>
  <si>
    <t>LB1816</t>
  </si>
  <si>
    <t>LB53</t>
  </si>
  <si>
    <t>GE</t>
  </si>
  <si>
    <t>LB6054</t>
  </si>
  <si>
    <t>LB4651</t>
  </si>
  <si>
    <t>LB194</t>
  </si>
  <si>
    <t>LB9502</t>
  </si>
  <si>
    <t>LB67</t>
  </si>
  <si>
    <t>LB89</t>
  </si>
  <si>
    <t>LB912</t>
  </si>
  <si>
    <t>SMC</t>
  </si>
  <si>
    <t>SA1002</t>
  </si>
  <si>
    <t>040-0042</t>
  </si>
  <si>
    <t>LB1157</t>
  </si>
  <si>
    <t>LB1157A</t>
  </si>
  <si>
    <t>LB3157</t>
  </si>
  <si>
    <t>BESI</t>
  </si>
  <si>
    <t>S161039-0012</t>
  </si>
  <si>
    <t>S561039-0101</t>
  </si>
  <si>
    <t>S462039-0014</t>
  </si>
  <si>
    <t>S161039-0015</t>
  </si>
  <si>
    <t>S562039-0100</t>
  </si>
  <si>
    <t>S462039-0028</t>
  </si>
  <si>
    <t>S161039-0031</t>
  </si>
  <si>
    <t>S562039-0040</t>
  </si>
  <si>
    <t>S462039-0033</t>
  </si>
  <si>
    <t>S141239-0012</t>
  </si>
  <si>
    <t>S542239-0101</t>
  </si>
  <si>
    <t>S444239-0014</t>
  </si>
  <si>
    <t>S141239-0015</t>
  </si>
  <si>
    <t>S542239-0100</t>
  </si>
  <si>
    <t>S444239-0028</t>
  </si>
  <si>
    <t>S141239-0031</t>
  </si>
  <si>
    <t>S542239-0040</t>
  </si>
  <si>
    <t>S444239-0033</t>
  </si>
  <si>
    <t>S141039-0012</t>
  </si>
  <si>
    <t>S542039-0101</t>
  </si>
  <si>
    <t>S443039-0014</t>
  </si>
  <si>
    <t>S141039-0015</t>
  </si>
  <si>
    <t>S542039-0100</t>
  </si>
  <si>
    <t>S443039-0028</t>
  </si>
  <si>
    <t>S141039-0031</t>
  </si>
  <si>
    <t>S542039-0040</t>
  </si>
  <si>
    <t>S443039-0033</t>
  </si>
  <si>
    <t>F16139</t>
  </si>
  <si>
    <t>F58139</t>
  </si>
  <si>
    <t>F46139</t>
  </si>
  <si>
    <t>F15139RB7</t>
  </si>
  <si>
    <t>F55139RB7</t>
  </si>
  <si>
    <t>F40139RB7</t>
  </si>
  <si>
    <t>Endurance RSA G</t>
  </si>
  <si>
    <t>Marathon RSA</t>
  </si>
  <si>
    <t>Marathon RSA G</t>
  </si>
  <si>
    <t>Endurance RSA</t>
  </si>
  <si>
    <t>G622 RSD G</t>
  </si>
  <si>
    <t>Marathon RSS</t>
  </si>
  <si>
    <t>H</t>
  </si>
  <si>
    <t>Marathon RSS H</t>
  </si>
  <si>
    <t>Marathon RSA H</t>
  </si>
  <si>
    <t>G622 RSD H</t>
  </si>
  <si>
    <t>Endurance RSA H</t>
  </si>
  <si>
    <t>255/70R225</t>
  </si>
  <si>
    <t>PC167 22</t>
  </si>
  <si>
    <t>Goodyear PC167 22/32</t>
  </si>
  <si>
    <t>PC159 16</t>
  </si>
  <si>
    <t>Goodyear PC159 16/32</t>
  </si>
  <si>
    <t>PC622 22</t>
  </si>
  <si>
    <t>295/75R225</t>
  </si>
  <si>
    <t>UC362 22</t>
  </si>
  <si>
    <t>Carroll Wuertz</t>
  </si>
  <si>
    <t>al9960lh</t>
  </si>
  <si>
    <t xml:space="preserve">OE Bosch new </t>
  </si>
  <si>
    <t>220-9960</t>
  </si>
  <si>
    <t>DQS reman</t>
  </si>
  <si>
    <t>AVI555J</t>
  </si>
  <si>
    <t>L/N new 170a</t>
  </si>
  <si>
    <t>270-471</t>
  </si>
  <si>
    <t>DQS reman L/N 175a</t>
  </si>
  <si>
    <t>4836lgh</t>
  </si>
  <si>
    <t>Leece-Neville 185a new</t>
  </si>
  <si>
    <t>270-471hd</t>
  </si>
  <si>
    <t>DQS reman 185a</t>
  </si>
  <si>
    <t>al9963sb</t>
  </si>
  <si>
    <t>220-9963</t>
  </si>
  <si>
    <t>8600311</t>
  </si>
  <si>
    <t>Delco 28SI 180amp</t>
  </si>
  <si>
    <t>240-6505</t>
  </si>
  <si>
    <t>DQS 28SI reman</t>
  </si>
  <si>
    <t>8600307</t>
  </si>
  <si>
    <t>Delco 28SI 200amp</t>
  </si>
  <si>
    <t>240-6506</t>
  </si>
  <si>
    <t>240-856n</t>
  </si>
  <si>
    <t>DQS new</t>
  </si>
  <si>
    <t>240-857</t>
  </si>
  <si>
    <t xml:space="preserve">DQS reman </t>
  </si>
  <si>
    <t>240-4008n</t>
  </si>
  <si>
    <t>240-4008</t>
  </si>
  <si>
    <t>2800lc</t>
  </si>
  <si>
    <t>OE Leece-Neville</t>
  </si>
  <si>
    <t>270-423</t>
  </si>
  <si>
    <t>DQS</t>
  </si>
  <si>
    <t>Optronics</t>
  </si>
  <si>
    <t>stl90rb</t>
  </si>
  <si>
    <t>31 diode DOT approved</t>
  </si>
  <si>
    <t>bul90cb</t>
  </si>
  <si>
    <t>42 diode DOT approved</t>
  </si>
  <si>
    <t>stl90ab</t>
  </si>
  <si>
    <t>Philips</t>
  </si>
  <si>
    <t>p1156</t>
  </si>
  <si>
    <t>Eiko</t>
  </si>
  <si>
    <t>ab1156dc</t>
  </si>
  <si>
    <t>ab57</t>
  </si>
  <si>
    <t xml:space="preserve">Eiko </t>
  </si>
  <si>
    <t>ab1816</t>
  </si>
  <si>
    <t>ab53</t>
  </si>
  <si>
    <t>ph6024</t>
  </si>
  <si>
    <t>ph6054</t>
  </si>
  <si>
    <t>ph4651</t>
  </si>
  <si>
    <t>use halogen repl</t>
  </si>
  <si>
    <t>Wagner</t>
  </si>
  <si>
    <t>w4652</t>
  </si>
  <si>
    <t xml:space="preserve">Wagner </t>
  </si>
  <si>
    <t>w6052</t>
  </si>
  <si>
    <t>p194</t>
  </si>
  <si>
    <t>e4636</t>
  </si>
  <si>
    <t>Edison</t>
  </si>
  <si>
    <t>e631</t>
  </si>
  <si>
    <t>ab67</t>
  </si>
  <si>
    <t>ab89</t>
  </si>
  <si>
    <t>ab912</t>
  </si>
  <si>
    <t>ab97</t>
  </si>
  <si>
    <t>p1157</t>
  </si>
  <si>
    <t>p1157na</t>
  </si>
  <si>
    <t>p3157</t>
  </si>
  <si>
    <t>FS561</t>
  </si>
  <si>
    <t>X LINE ENERGY Z</t>
  </si>
  <si>
    <t>GQ</t>
  </si>
  <si>
    <t>DR4.3/DR5.3</t>
  </si>
  <si>
    <t>BDL</t>
  </si>
  <si>
    <t>Dayton Tire</t>
  </si>
  <si>
    <t>Gem City</t>
  </si>
  <si>
    <t>PC AP18</t>
  </si>
  <si>
    <t>Endurance RSA 255/70R22.5</t>
  </si>
  <si>
    <t>NEW</t>
  </si>
  <si>
    <t>Marathon RSS 255/70R22.5</t>
  </si>
  <si>
    <t>Marathon RSA 255/70R22.5</t>
  </si>
  <si>
    <t>Precure G167 255/70R22.5</t>
  </si>
  <si>
    <t>Precure G167 295//75R22.5</t>
  </si>
  <si>
    <t>UniCircle G362 11R22.5</t>
  </si>
  <si>
    <t>UniCircle G362 295/75R22.5</t>
  </si>
  <si>
    <t>Highway Radial Steer</t>
  </si>
  <si>
    <t>Highway Traction</t>
  </si>
  <si>
    <t>PC 167 22</t>
  </si>
  <si>
    <t>X LINE ENERGY-Z</t>
  </si>
  <si>
    <t>Grismer</t>
  </si>
  <si>
    <t>Hankook</t>
  </si>
  <si>
    <t>AH 37</t>
  </si>
  <si>
    <t>AH 24</t>
  </si>
  <si>
    <t>Acutread</t>
  </si>
  <si>
    <t>SAT</t>
  </si>
  <si>
    <t>17/32</t>
  </si>
  <si>
    <t>ADL 25</t>
  </si>
  <si>
    <t>25/32</t>
  </si>
  <si>
    <t>ABD</t>
  </si>
  <si>
    <t>22/32</t>
  </si>
  <si>
    <t>Waste Rib</t>
  </si>
  <si>
    <t>26/32</t>
  </si>
  <si>
    <t>XDL</t>
  </si>
  <si>
    <t>Sumerel</t>
  </si>
  <si>
    <t>BB0228080</t>
  </si>
  <si>
    <t>TA-PM1</t>
  </si>
  <si>
    <t>BB210314</t>
  </si>
  <si>
    <t>TA-200-3</t>
  </si>
  <si>
    <t>HM-80</t>
  </si>
  <si>
    <t>TA-100-1</t>
  </si>
  <si>
    <t>HM-71C</t>
  </si>
  <si>
    <t>HM-50</t>
  </si>
  <si>
    <t>HM-60</t>
  </si>
  <si>
    <t>TH8566-0227</t>
  </si>
  <si>
    <t>8566-0130</t>
  </si>
  <si>
    <t>TA-200-1</t>
  </si>
  <si>
    <t>TH8566-0390</t>
  </si>
  <si>
    <t>TH2606-5366</t>
  </si>
  <si>
    <t>8566-0378</t>
  </si>
  <si>
    <t>TA-200-2</t>
  </si>
  <si>
    <t>TAC</t>
  </si>
  <si>
    <t>Weldon</t>
  </si>
  <si>
    <t>W1010ST</t>
  </si>
  <si>
    <t>Doran</t>
  </si>
  <si>
    <t>SA1000</t>
  </si>
  <si>
    <t>S1156DC</t>
  </si>
  <si>
    <t>H6024</t>
  </si>
  <si>
    <t>H6054</t>
  </si>
  <si>
    <t>H4651</t>
  </si>
  <si>
    <t>4636-3</t>
  </si>
  <si>
    <t>Aeroflash</t>
  </si>
  <si>
    <t>S1002</t>
  </si>
  <si>
    <t>1157A</t>
  </si>
  <si>
    <t>Count</t>
  </si>
  <si>
    <t>NEW Count</t>
  </si>
  <si>
    <t>Grand Count</t>
  </si>
  <si>
    <t>Notes</t>
  </si>
  <si>
    <t>Rank</t>
  </si>
  <si>
    <t>739 Count</t>
  </si>
  <si>
    <t>738 Count</t>
  </si>
  <si>
    <t>737 Count</t>
  </si>
  <si>
    <t>736 Count</t>
  </si>
  <si>
    <t>735 Count</t>
  </si>
  <si>
    <t>734 Count</t>
  </si>
  <si>
    <t>733 Count</t>
  </si>
  <si>
    <t>732 Count</t>
  </si>
  <si>
    <t>731 Count</t>
  </si>
  <si>
    <t>730 Count</t>
  </si>
  <si>
    <t>729 Count</t>
  </si>
  <si>
    <t>728 Count</t>
  </si>
  <si>
    <t>727 Count</t>
  </si>
  <si>
    <t>726 Count</t>
  </si>
  <si>
    <t>725 Count</t>
  </si>
  <si>
    <t>724 Count</t>
  </si>
  <si>
    <t>723 Count</t>
  </si>
  <si>
    <t>722 Count</t>
  </si>
  <si>
    <t>721 Count</t>
  </si>
  <si>
    <t>720 Count</t>
  </si>
  <si>
    <t>719 Count</t>
  </si>
  <si>
    <t>718 Count</t>
  </si>
  <si>
    <t>717 Count</t>
  </si>
  <si>
    <t>716 Count</t>
  </si>
  <si>
    <t>715 Count</t>
  </si>
  <si>
    <t>714 Count</t>
  </si>
  <si>
    <t>713 Count</t>
  </si>
  <si>
    <t>712 Count</t>
  </si>
  <si>
    <t>711 Count</t>
  </si>
  <si>
    <t>710 Count</t>
  </si>
  <si>
    <t>709 Count</t>
  </si>
  <si>
    <t>708 Count</t>
  </si>
  <si>
    <t>707 Count</t>
  </si>
  <si>
    <t>706 Count</t>
  </si>
  <si>
    <t>705 Count</t>
  </si>
  <si>
    <t>704 Count</t>
  </si>
  <si>
    <t>703 Count</t>
  </si>
  <si>
    <t>702 Count</t>
  </si>
  <si>
    <t>701 Count</t>
  </si>
  <si>
    <t>430 Count</t>
  </si>
  <si>
    <t>429 Count</t>
  </si>
  <si>
    <t>428 Count</t>
  </si>
  <si>
    <t>427 Count</t>
  </si>
  <si>
    <t>426 Count</t>
  </si>
  <si>
    <t>425 Count</t>
  </si>
  <si>
    <t>423 Count</t>
  </si>
  <si>
    <t>422 Count</t>
  </si>
  <si>
    <t>421 Count</t>
  </si>
  <si>
    <t>420 Count</t>
  </si>
  <si>
    <t>419 Count</t>
  </si>
  <si>
    <t>418 Count</t>
  </si>
  <si>
    <t>417 Count</t>
  </si>
  <si>
    <t>416 Count</t>
  </si>
  <si>
    <t>415 Count</t>
  </si>
  <si>
    <t>414 Count</t>
  </si>
  <si>
    <t>413 Count</t>
  </si>
  <si>
    <t>412 Count</t>
  </si>
  <si>
    <t>411 Count</t>
  </si>
  <si>
    <t>410 Count</t>
  </si>
  <si>
    <t>409 Count</t>
  </si>
  <si>
    <t>408 Count</t>
  </si>
  <si>
    <t>407 Count</t>
  </si>
  <si>
    <t>406 Count</t>
  </si>
  <si>
    <t>405 Count</t>
  </si>
  <si>
    <t>404 Count</t>
  </si>
  <si>
    <t>403 Count</t>
  </si>
  <si>
    <t>402 Count</t>
  </si>
  <si>
    <t>Variences</t>
  </si>
  <si>
    <t>Soundoff</t>
  </si>
  <si>
    <t xml:space="preserve">Philips </t>
  </si>
  <si>
    <t>Licther</t>
  </si>
  <si>
    <t>568 Count</t>
  </si>
  <si>
    <t>567 Count</t>
  </si>
  <si>
    <t>566 Count</t>
  </si>
  <si>
    <t>564 Count</t>
  </si>
  <si>
    <t>563 Count</t>
  </si>
  <si>
    <t>562 Count</t>
  </si>
  <si>
    <t>560 Count</t>
  </si>
  <si>
    <t>559 Count</t>
  </si>
  <si>
    <t>558 Count</t>
  </si>
  <si>
    <t>557 Count</t>
  </si>
  <si>
    <t>556 Count</t>
  </si>
  <si>
    <t>555 Count</t>
  </si>
  <si>
    <t>553 Count</t>
  </si>
  <si>
    <t>552 Count</t>
  </si>
  <si>
    <t>551 Count</t>
  </si>
  <si>
    <t>549 Count</t>
  </si>
  <si>
    <t>548 Count</t>
  </si>
  <si>
    <t>547 Count</t>
  </si>
  <si>
    <t>546 Count</t>
  </si>
  <si>
    <t>545 Count</t>
  </si>
  <si>
    <t>544 Count</t>
  </si>
  <si>
    <t>543 Count</t>
  </si>
  <si>
    <t>542 Count</t>
  </si>
  <si>
    <t>540 Count</t>
  </si>
  <si>
    <t>539 Count</t>
  </si>
  <si>
    <t>538 Count</t>
  </si>
  <si>
    <t>537 Count</t>
  </si>
  <si>
    <t>536 Count</t>
  </si>
  <si>
    <t>535 Count</t>
  </si>
  <si>
    <t>534 Count</t>
  </si>
  <si>
    <t>533 Count</t>
  </si>
  <si>
    <t>532 Count</t>
  </si>
  <si>
    <t>531 Count</t>
  </si>
  <si>
    <t>530 Count</t>
  </si>
  <si>
    <t>529 Count</t>
  </si>
  <si>
    <t>528 Count</t>
  </si>
  <si>
    <t>527 Count</t>
  </si>
  <si>
    <t>526 Count</t>
  </si>
  <si>
    <t>525 Count</t>
  </si>
  <si>
    <t>524 Count</t>
  </si>
  <si>
    <t>523 Count</t>
  </si>
  <si>
    <t>522 Count</t>
  </si>
  <si>
    <t>521 Count</t>
  </si>
  <si>
    <t>520 Count</t>
  </si>
  <si>
    <t>519 Count</t>
  </si>
  <si>
    <t>518 Count</t>
  </si>
  <si>
    <t>517 Count</t>
  </si>
  <si>
    <t>516 Count</t>
  </si>
  <si>
    <t>514 Count</t>
  </si>
  <si>
    <t>513 Count</t>
  </si>
  <si>
    <t>511 Count</t>
  </si>
  <si>
    <t>509 Count</t>
  </si>
  <si>
    <t>506 Count</t>
  </si>
  <si>
    <t>505 Count</t>
  </si>
  <si>
    <t>504 Count</t>
  </si>
  <si>
    <t>503 Count</t>
  </si>
  <si>
    <t>502 Count</t>
  </si>
  <si>
    <t>Southwestern Ohio EPC</t>
  </si>
  <si>
    <t>Transportation Supply Pricing</t>
  </si>
  <si>
    <t>American Bus &amp; Accessories</t>
  </si>
  <si>
    <t>Carroll Wuertz Tire</t>
  </si>
  <si>
    <t>Dayton Quality Starter</t>
  </si>
  <si>
    <t>Address</t>
  </si>
  <si>
    <t>123 Citycentre Dr</t>
  </si>
  <si>
    <t>730 S Patterson Blvd</t>
  </si>
  <si>
    <t>4025 Salem Ave</t>
  </si>
  <si>
    <t>2531 Needmore Rd</t>
  </si>
  <si>
    <t>Cincinnati OH 45216</t>
  </si>
  <si>
    <t>Dayton OH 45402</t>
  </si>
  <si>
    <t>Dayton OH 45416</t>
  </si>
  <si>
    <t>Dayton OH 45414</t>
  </si>
  <si>
    <t>Contact</t>
  </si>
  <si>
    <t>Amy Hart</t>
  </si>
  <si>
    <t>Bill Brinck Jr</t>
  </si>
  <si>
    <t>Ed Wendling</t>
  </si>
  <si>
    <t>Tony Krusling</t>
  </si>
  <si>
    <t>E-mail</t>
  </si>
  <si>
    <t>aroberts@american-bus-inc.com</t>
  </si>
  <si>
    <t xml:space="preserve">dqstarter@gmail.com </t>
  </si>
  <si>
    <t>tkrusling@gemcitytire.com</t>
  </si>
  <si>
    <t>Website</t>
  </si>
  <si>
    <t>www.american-bus-inc.com</t>
  </si>
  <si>
    <t>www.gemcitytire.com</t>
  </si>
  <si>
    <t>Telephone</t>
  </si>
  <si>
    <t>513-821-3220</t>
  </si>
  <si>
    <t>937-461-5441</t>
  </si>
  <si>
    <t>937-277-8371</t>
  </si>
  <si>
    <t>513-616-3745</t>
  </si>
  <si>
    <t>Fax</t>
  </si>
  <si>
    <t>513-679-4424</t>
  </si>
  <si>
    <t>937-461-5634</t>
  </si>
  <si>
    <t>937-277-0747</t>
  </si>
  <si>
    <t>513-769-3617</t>
  </si>
  <si>
    <t>Bid #</t>
  </si>
  <si>
    <t>EPC Transportation Supplies &amp; Bus Cameras</t>
  </si>
  <si>
    <t>Shipping &amp; Minimums</t>
  </si>
  <si>
    <t xml:space="preserve">$400 Minimum for free shipping.  $10 charge for under minimum.  </t>
  </si>
  <si>
    <t>Co-Ops Served:</t>
  </si>
  <si>
    <t>All</t>
  </si>
  <si>
    <t>Southern &amp; Central Ohio only</t>
  </si>
  <si>
    <t>Grismer Tire</t>
  </si>
  <si>
    <t>Sumerel Tire Service</t>
  </si>
  <si>
    <t>Transportation Accessories Co. (TAC)</t>
  </si>
  <si>
    <t>900 S Perry St</t>
  </si>
  <si>
    <t>700 Brighton St</t>
  </si>
  <si>
    <t>145 E Pratt St Ste A</t>
  </si>
  <si>
    <t>Newport KY 41071</t>
  </si>
  <si>
    <t>Johnstown OH 43031</t>
  </si>
  <si>
    <t>Tim Muench</t>
  </si>
  <si>
    <t xml:space="preserve">Sales  </t>
  </si>
  <si>
    <t>sales@tacbusparts.com</t>
  </si>
  <si>
    <t>www.tacbusparts.com</t>
  </si>
  <si>
    <t>937-224-9815</t>
  </si>
  <si>
    <t>859-743-0581</t>
  </si>
  <si>
    <t>800-848-0756</t>
  </si>
  <si>
    <t>937-224-3800</t>
  </si>
  <si>
    <t>859-261-0334</t>
  </si>
  <si>
    <t>Free Shipping, No Minimum</t>
  </si>
  <si>
    <t xml:space="preserve">Free Shipping w/$300 minimum order, $650 free freight for truck </t>
  </si>
  <si>
    <t>EPC only</t>
  </si>
  <si>
    <t>www.epcschools.org</t>
  </si>
  <si>
    <t>EPC &amp; META Only</t>
  </si>
  <si>
    <t>DaytonTire</t>
  </si>
  <si>
    <t>$500 Minimum for free shipping - free shipping may be offered on small orders depending on weight &amp; urgency. Free Shipping &amp; no minimum for local delivery.</t>
  </si>
  <si>
    <t>EPC Only</t>
  </si>
  <si>
    <t>3091 S Dixie Dr</t>
  </si>
  <si>
    <t>Dayton OH 45439</t>
  </si>
  <si>
    <t>www.daytontireinc.com</t>
  </si>
  <si>
    <t>937-293-3180</t>
  </si>
  <si>
    <t>937-293-7446</t>
  </si>
  <si>
    <t>Butch Settles</t>
  </si>
  <si>
    <t>tsettles@grismertire.com</t>
  </si>
  <si>
    <t>* Value Added Items</t>
  </si>
  <si>
    <t>1106 State Route 380</t>
  </si>
  <si>
    <t>Xenia OH 45385</t>
  </si>
  <si>
    <t>937-376-4348</t>
  </si>
  <si>
    <t>937-376-3215</t>
  </si>
  <si>
    <t>Michael Wolf</t>
  </si>
  <si>
    <t>Bus Camera Vendors</t>
  </si>
  <si>
    <t>Angeltrax/ IVS</t>
  </si>
  <si>
    <t>Fortress Mobile</t>
  </si>
  <si>
    <t>Seon/REM Communications</t>
  </si>
  <si>
    <t>119 S Woodburn Dr</t>
  </si>
  <si>
    <t>Dothan AL 36305</t>
  </si>
  <si>
    <t>www.angeltrax.com</t>
  </si>
  <si>
    <t>800-673-1788</t>
  </si>
  <si>
    <t>334-692-4606</t>
  </si>
  <si>
    <t>No Minimum, Free Shipping</t>
  </si>
  <si>
    <t>3801 Rose Lake Dr</t>
  </si>
  <si>
    <t>Charlotte NC 28217</t>
  </si>
  <si>
    <t>www.fortressmobile.com</t>
  </si>
  <si>
    <t>Free Shipping with $25 Minimum</t>
  </si>
  <si>
    <t>2625 Johnstown Rd</t>
  </si>
  <si>
    <t>Columbus OH 43219</t>
  </si>
  <si>
    <t>Josh Healey</t>
  </si>
  <si>
    <t>jhealey@remcom.com</t>
  </si>
  <si>
    <t>www.remcomm.com</t>
  </si>
  <si>
    <t>614-419-6959</t>
  </si>
  <si>
    <t>614-258-9986</t>
  </si>
  <si>
    <t>Free shipping on UPS Ground orders $350+ and Truck Freight orders $650+</t>
  </si>
  <si>
    <t>Tires Listed Below are "Value Added Items".  They were not competitvely bid but will be added to next year's bid sheets.                                                                  You may still purchase these items as an EPC Member.</t>
  </si>
  <si>
    <t>N/A</t>
  </si>
  <si>
    <t>Handheld Radio Programming</t>
  </si>
  <si>
    <t>RADIOPR</t>
  </si>
  <si>
    <t>#6</t>
  </si>
  <si>
    <t>Speaker Microphone, Waterproof, Compatable with Any Handheld Radio with Connector #6</t>
  </si>
  <si>
    <t>WS-6</t>
  </si>
  <si>
    <t>#5</t>
  </si>
  <si>
    <t>Speaker Microphone, Waterproof, Compatable with Any Handheld Radio with Connector #5</t>
  </si>
  <si>
    <t>WS-5</t>
  </si>
  <si>
    <t>#4</t>
  </si>
  <si>
    <t>Speaker Microphone, Waterproof, Compatable with Any Handheld Radio with Connector #4</t>
  </si>
  <si>
    <t>WS-4</t>
  </si>
  <si>
    <t>#3</t>
  </si>
  <si>
    <t>Speaker Microphone, Waterproof, Compatable with Any Handheld Radio with Connector #3</t>
  </si>
  <si>
    <t>WS-3</t>
  </si>
  <si>
    <t>#2</t>
  </si>
  <si>
    <t>Speaker Microphone, Waterproof, Compatable with Any Handheld Radio with Connector #2</t>
  </si>
  <si>
    <t>WS-2</t>
  </si>
  <si>
    <t>#1</t>
  </si>
  <si>
    <t>Speaker Microphone, Compatable with Any Handheld Radio with Connector #1</t>
  </si>
  <si>
    <t>WS-1</t>
  </si>
  <si>
    <t>TP9400, Display with Full Keypad</t>
  </si>
  <si>
    <t>TP9460</t>
  </si>
  <si>
    <t>TP9400, Display with Partial Keypad</t>
  </si>
  <si>
    <t>TP9455</t>
  </si>
  <si>
    <t>TP9300, Display with Full Keypad</t>
  </si>
  <si>
    <t>TP9360</t>
  </si>
  <si>
    <t>TP9300, Display with Partial Keypad</t>
  </si>
  <si>
    <t>TP9355</t>
  </si>
  <si>
    <t>TP3350, Display with Full Keypad</t>
  </si>
  <si>
    <t>TP3352</t>
  </si>
  <si>
    <t>TP3350, Display with Partial Keypad</t>
  </si>
  <si>
    <t>TP3351</t>
  </si>
  <si>
    <t>TP3350 Non-Display</t>
  </si>
  <si>
    <t>TP3350</t>
  </si>
  <si>
    <t>TP3300, Display with Full Keypad</t>
  </si>
  <si>
    <t>TP3302</t>
  </si>
  <si>
    <t>TP3300, Display with Partial Keypad</t>
  </si>
  <si>
    <t>TP3301</t>
  </si>
  <si>
    <t>TP3300 Non-Display</t>
  </si>
  <si>
    <t>TP3300</t>
  </si>
  <si>
    <t>IP</t>
  </si>
  <si>
    <t>IP Handheld, Display with Partial Keypad, Antenna</t>
  </si>
  <si>
    <t>IP100H</t>
  </si>
  <si>
    <t>ICOM</t>
  </si>
  <si>
    <t>LTE</t>
  </si>
  <si>
    <t>ICOM UNLIMITED LTE Nation wide Radio Service per unit per month</t>
  </si>
  <si>
    <t>LTECYCLR</t>
  </si>
  <si>
    <t>LTE Handheld, Display with Partial Keypad, Antenna, Battery, Belt Clip, &amp; Charger, ANALOG ONLY (ICOM LTE Service Required)</t>
  </si>
  <si>
    <t>IP501H</t>
  </si>
  <si>
    <t>VHF or UHF Handheld, Color Display with Full Keypad, Antenna, Battery, Belt Clip, &amp; Charger, ANALOG &amp; NXDN DIGITAL</t>
  </si>
  <si>
    <t>F7000T</t>
  </si>
  <si>
    <t>VHF or UHF Handheld, Color Display with Partial Keypad, Antenna, Battery, Belt Clip, &amp; Charger, ANALOG &amp; NXDN DIGITAL</t>
  </si>
  <si>
    <t>F7000S</t>
  </si>
  <si>
    <t>F3400DT / F4400DT</t>
  </si>
  <si>
    <t>F3400DS / F4400DS</t>
  </si>
  <si>
    <t>VHF or UHF Handheld, No Display, Antenna, Battery, Belt Clip, &amp; Charger, ANALOG &amp; NXDN DIGITAL</t>
  </si>
  <si>
    <t>F3400D / F4400D</t>
  </si>
  <si>
    <t>VHF or UHF Handheld, Display with Partial Keypad, Antenna, Battery, Belt Clip, &amp; Charger, ANALOG &amp; NXDN DIGITAL</t>
  </si>
  <si>
    <t>F52D / F62D</t>
  </si>
  <si>
    <t>VHF or UHF Basic Handheld, Display with Full Keypad, Antenna, Battery, Belt Clip, &amp; Charger, ANALOG &amp; NXDN DIGITAL</t>
  </si>
  <si>
    <t>F1100DT / F2100DT</t>
  </si>
  <si>
    <t>VHF or UHF Basic Handheld, Display with Partial Keypad, Antenna, Battery, Belt Clip, &amp; Charger, ANALOG &amp; NXDN DIGITAL</t>
  </si>
  <si>
    <t>F1100DS / F2100DS</t>
  </si>
  <si>
    <t>VHF or UHF Basic Handheld, No Display, Antenna, Battery, Belt Clip, &amp; Charger, ANALOG &amp; NXDN DIGITAL</t>
  </si>
  <si>
    <t>F1100D / F2100D</t>
  </si>
  <si>
    <t>VHF or UHF Basic Handheld, Display with Full Keypad, Antenna, Battery, Belt Clip, &amp; Charger, ANALOG ONLY</t>
  </si>
  <si>
    <t>F1000T / F2000T</t>
  </si>
  <si>
    <t>VHF or UHF Basic Handheld, Display with Partial Keypad, Antenna, Battery, Belt Clip, &amp; Charger, ANALOG ONLY</t>
  </si>
  <si>
    <t>F1000S / F2000S</t>
  </si>
  <si>
    <t>VHF or UHF Basic Handheld, No Display, Antenna, Battery, Belt Clip, &amp; Charger, ANALOG ONLY</t>
  </si>
  <si>
    <t>F1000 / F2000</t>
  </si>
  <si>
    <t>MSRP</t>
  </si>
  <si>
    <t>PART #</t>
  </si>
  <si>
    <t>Mobile Radio Programming</t>
  </si>
  <si>
    <t>Standard Radio Install in Pickup Truck</t>
  </si>
  <si>
    <t>INSTALL-PICKUP</t>
  </si>
  <si>
    <t>Standard Radio Install in Car</t>
  </si>
  <si>
    <t>INSTALL-CAR</t>
  </si>
  <si>
    <t>Standard Radio Install in Van</t>
  </si>
  <si>
    <t>INSTALL-VAN</t>
  </si>
  <si>
    <t>Standard Radio Install in Bus</t>
  </si>
  <si>
    <t>INSTALL-BUS</t>
  </si>
  <si>
    <t>Table Top Power Supply with Custom Hood, For Desktop Control Station</t>
  </si>
  <si>
    <t>PSHOOD</t>
  </si>
  <si>
    <t>Magnet Mount &amp; Coax, Requires Antenna</t>
  </si>
  <si>
    <t>MAGM</t>
  </si>
  <si>
    <t>Standard Mount &amp; Low Loss Coax, Requires Antenna</t>
  </si>
  <si>
    <t>MOUNTLL</t>
  </si>
  <si>
    <t>Antenna, High Gain, 7/800 Band</t>
  </si>
  <si>
    <t>HIGH GAIN 7/8</t>
  </si>
  <si>
    <t>Antenna, High Gain, UHF Band</t>
  </si>
  <si>
    <t>HIGH GAIN U</t>
  </si>
  <si>
    <t>Antenna, High Gain, VHF Band</t>
  </si>
  <si>
    <t>HIGH GAIN V</t>
  </si>
  <si>
    <t>Antenna, 7/800 Band</t>
  </si>
  <si>
    <t>STANDARD 7/8</t>
  </si>
  <si>
    <t>Antenna, UHF Band</t>
  </si>
  <si>
    <t>STANDARD U</t>
  </si>
  <si>
    <t>Antenna, VHF Band</t>
  </si>
  <si>
    <t>STANDARD V</t>
  </si>
  <si>
    <t>Antenna, Low Profile, 7/800 Band</t>
  </si>
  <si>
    <t>LOW PRO 7/8</t>
  </si>
  <si>
    <t>Antenna, Low Profile, UHF Band</t>
  </si>
  <si>
    <t>LOW PRO U</t>
  </si>
  <si>
    <t>Antenna, Low Profile, VHF Band</t>
  </si>
  <si>
    <t>LOW PRO V</t>
  </si>
  <si>
    <t>M3</t>
  </si>
  <si>
    <t>Desktop Microphone, Compatable with Any Mobile Radio with Connector M3</t>
  </si>
  <si>
    <t>WM-3</t>
  </si>
  <si>
    <t>M2</t>
  </si>
  <si>
    <t>Desktop Microphone, Compatable with Any Mobile Radio with Connector M2</t>
  </si>
  <si>
    <t>WM-2</t>
  </si>
  <si>
    <t>M1</t>
  </si>
  <si>
    <t>Desktop Microphone, Compatable with Any Mobile Radio with Connector M1</t>
  </si>
  <si>
    <t>WM-1</t>
  </si>
  <si>
    <t>TM9400, Display with Partial Keypad, Power Cable, Microphone, &amp; Mounting Bracket</t>
  </si>
  <si>
    <t>TM9455</t>
  </si>
  <si>
    <t>TM9300, Display with Partial Keypad, Power Cable, Microphone, &amp; Mounting Bracket</t>
  </si>
  <si>
    <t>TM9355</t>
  </si>
  <si>
    <t>LTECYCLE</t>
  </si>
  <si>
    <t>LTE Mobile, Display with Partial Keypad, Antenna, Power Cable, Microphone, &amp; Mounting Bracket</t>
  </si>
  <si>
    <t>IP501M</t>
  </si>
  <si>
    <t>VHF, UHF, or 7/800 Mobile, Color Display, Power Cable, Microphone, &amp; Mounting Bracket</t>
  </si>
  <si>
    <t>F7500</t>
  </si>
  <si>
    <t>VHF or UHF Mobile, Color Display, Power Cable, Microphone, &amp; Mounting Bracket</t>
  </si>
  <si>
    <t>F5400D / F6400D</t>
  </si>
  <si>
    <t>VHF or UHF Mobile, Display, Power Cable, Microphone, &amp; Mounting Bracket</t>
  </si>
  <si>
    <t>F5220D / F6220D</t>
  </si>
  <si>
    <t>VHF or UHF Basic Mobile, Display, Power Cable, Microphone, &amp; Mounting Bracket</t>
  </si>
  <si>
    <t>F5021 / F6021</t>
  </si>
  <si>
    <t>Rack Mount Power Supply, For Repeaters without Internal Power Supply</t>
  </si>
  <si>
    <t>PSRACK</t>
  </si>
  <si>
    <t>FCC License Filing with Coordination, Single Repeater Pair</t>
  </si>
  <si>
    <t>FCC</t>
  </si>
  <si>
    <t>Repeater Setup</t>
  </si>
  <si>
    <t>RSETUP</t>
  </si>
  <si>
    <t>Custom Repeater Antenna System with Grounding, Requires Site Visit</t>
  </si>
  <si>
    <t>RANT SYS</t>
  </si>
  <si>
    <t>VHF or UHF Repeater, 50W, P25 Conventional, Built In Power Supply</t>
  </si>
  <si>
    <t>TB9400</t>
  </si>
  <si>
    <t>VHF or UHF Repeater, 100W, Built In Power Supply</t>
  </si>
  <si>
    <t>TB9302</t>
  </si>
  <si>
    <t>VHF or UHF Repeater, 50W, Dual, Built In Power Supply</t>
  </si>
  <si>
    <t>TB9301</t>
  </si>
  <si>
    <t>VHF or UHF Repeater, 50W, Built In Power Supply</t>
  </si>
  <si>
    <t>TB9300</t>
  </si>
  <si>
    <t>VHF 50W or UHF 40W Repeater, Single Rack Unit</t>
  </si>
  <si>
    <t>TB7300</t>
  </si>
  <si>
    <t>VHF or UHF Repeater, 50W, 100% Duty Cycle</t>
  </si>
  <si>
    <t>FR5200H / FR6200H</t>
  </si>
  <si>
    <t>CY5000 / CY6000</t>
  </si>
  <si>
    <t>VHF or UHF Repeater, 50W</t>
  </si>
  <si>
    <t>FR5000 / FR6000</t>
  </si>
  <si>
    <t>LTECYCLEGW</t>
  </si>
  <si>
    <t>RoIP Gateway with Power Supply</t>
  </si>
  <si>
    <t>VE-PG4</t>
  </si>
  <si>
    <t>IP Controller, Up to 100 IP100H, with Power Supply</t>
  </si>
  <si>
    <t>IP1000C</t>
  </si>
  <si>
    <t>Handheld</t>
  </si>
  <si>
    <t>Speaker Microphone</t>
  </si>
  <si>
    <t>Service</t>
  </si>
  <si>
    <t>Manufacturer</t>
  </si>
  <si>
    <t>Harris Tait</t>
  </si>
  <si>
    <t>Connector</t>
  </si>
  <si>
    <t>Emission Type</t>
  </si>
  <si>
    <t>Anlog Only</t>
  </si>
  <si>
    <t>Analog &amp; NXDN Digital</t>
  </si>
  <si>
    <t>Analog &amp; P25 Digital</t>
  </si>
  <si>
    <t>Analog &amp; DMR Digital</t>
  </si>
  <si>
    <t>Contract</t>
  </si>
  <si>
    <t>WS ELECTRONICS - HANDHELD ELECTRONICS</t>
  </si>
  <si>
    <t>WS ELECTRONICS - MOBILE  ELECTRONICS</t>
  </si>
  <si>
    <t>Mobile</t>
  </si>
  <si>
    <t>Desktop Mic</t>
  </si>
  <si>
    <t>Mobile Antenna</t>
  </si>
  <si>
    <t>Mobile Mount &amp; Coax</t>
  </si>
  <si>
    <t>Power Supply</t>
  </si>
  <si>
    <t>Analog Only</t>
  </si>
  <si>
    <t>WS ELECTRONICS - Backbone ELECTRONICS</t>
  </si>
  <si>
    <t>Controller</t>
  </si>
  <si>
    <t>Gateway</t>
  </si>
  <si>
    <t>Repeater</t>
  </si>
  <si>
    <t>Antsys</t>
  </si>
  <si>
    <t>Marathon RSS H, New Drive Tire, Open Shoulder</t>
  </si>
  <si>
    <t>Marathon RSA H, New Drive Tire, Closed Shoulder</t>
  </si>
  <si>
    <t>EPC 2021</t>
  </si>
  <si>
    <t>RES 16PR</t>
  </si>
  <si>
    <t>Extension</t>
  </si>
  <si>
    <t>Current</t>
  </si>
  <si>
    <t>F3001 / F4001</t>
  </si>
  <si>
    <t>VHF or UHF Handheld, Color Display with Partial Keypad, Antenna, Battery, Belt Clip, &amp; Charger, ANALOG &amp; P25 DIGITAL</t>
  </si>
  <si>
    <t>VHF or UHF Handheld, Color Display with Full Keypad, Antenna, Battery, Belt Clip, &amp; Charger, ANALOG &amp; P25 DIGITAL</t>
  </si>
  <si>
    <t>FR5300 / FR6300</t>
  </si>
  <si>
    <t>$1,000 Minimum for Free Shipping $10 Fee if under Minimum.  Please view letter on EPC Website regarding temporary limited stock</t>
  </si>
  <si>
    <t>*  WS Electronics</t>
  </si>
  <si>
    <t>March 1, 2022 - February 28, 2023</t>
  </si>
  <si>
    <t>2022 Price</t>
  </si>
  <si>
    <t>2021 Price</t>
  </si>
  <si>
    <t>$ Change</t>
  </si>
  <si>
    <t>% Change</t>
  </si>
  <si>
    <t>Remove</t>
  </si>
  <si>
    <t xml:space="preserve">Marathon RTD   </t>
  </si>
  <si>
    <t>Marathon RSD</t>
  </si>
  <si>
    <t>Precure 22/32</t>
  </si>
  <si>
    <t>Precure 16/32</t>
  </si>
  <si>
    <t>16/32</t>
  </si>
  <si>
    <t>Unicircle 22/32</t>
  </si>
  <si>
    <t>Highway</t>
  </si>
  <si>
    <t>RM0221AA</t>
  </si>
  <si>
    <t>Prime Brand</t>
  </si>
  <si>
    <t>Incadescent</t>
  </si>
  <si>
    <t>While supplies last</t>
  </si>
  <si>
    <t xml:space="preserve">NEW </t>
  </si>
  <si>
    <t>11R22.5</t>
  </si>
  <si>
    <t>FS561A</t>
  </si>
  <si>
    <t xml:space="preserve">10R22.5 </t>
  </si>
  <si>
    <t xml:space="preserve">11R22.5 </t>
  </si>
  <si>
    <t>EPC 2022</t>
  </si>
  <si>
    <t>GCT TK G8221</t>
  </si>
  <si>
    <t xml:space="preserve">Goodyear PC159 16  </t>
  </si>
  <si>
    <t>G8129</t>
  </si>
  <si>
    <t>Melissa Zwiesler</t>
  </si>
  <si>
    <t xml:space="preserve">wjb1946@aol.com </t>
  </si>
  <si>
    <t xml:space="preserve">mzwiesler@daytontireinc.com </t>
  </si>
  <si>
    <t>Brandon Adkinson</t>
  </si>
  <si>
    <t xml:space="preserve">contracts@angeltrax.com </t>
  </si>
  <si>
    <t>ATXQ 45920</t>
  </si>
  <si>
    <t>Highway Radial Tubeless</t>
  </si>
  <si>
    <t>Replacing #248307</t>
  </si>
  <si>
    <t>Replacing #248596</t>
  </si>
  <si>
    <t>Replacing #248324</t>
  </si>
  <si>
    <t>Box of 10</t>
  </si>
  <si>
    <t xml:space="preserve">mwwolf@wselectronics.com </t>
  </si>
  <si>
    <t xml:space="preserve">tmuench@sumereltire.com </t>
  </si>
  <si>
    <t xml:space="preserve">www.c-wtire.com </t>
  </si>
  <si>
    <t xml:space="preserve">www.dqstarter.com </t>
  </si>
  <si>
    <t xml:space="preserve">www.grismertire.com </t>
  </si>
  <si>
    <t xml:space="preserve">www.acutread.com </t>
  </si>
  <si>
    <t xml:space="preserve">www.tacbusparts.com </t>
  </si>
  <si>
    <t xml:space="preserve">www.wselectronics.com </t>
  </si>
  <si>
    <t>2022 EPC Bid</t>
  </si>
  <si>
    <t>Difference</t>
  </si>
  <si>
    <t>$</t>
  </si>
  <si>
    <t>%</t>
  </si>
  <si>
    <t>Jonathan Peek</t>
  </si>
  <si>
    <t>jpeek@fsiinc.com</t>
  </si>
  <si>
    <t>678-458-1192</t>
  </si>
  <si>
    <t>EPC 123456789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</si>
</sst>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82">
    <font>
      <sz val="10"/>
      <name val="Arial"/>
      <family val="0"/>
    </font>
    <font>
      <sz val="10"/>
      <color indexed="8"/>
      <name val="Arial"/>
      <family val="2"/>
    </font>
    <font>
      <b/>
      <sz val="10"/>
      <color indexed="8"/>
      <name val="Arial"/>
      <family val="2"/>
    </font>
    <font>
      <b/>
      <sz val="10"/>
      <name val="Arial"/>
      <family val="2"/>
    </font>
    <font>
      <u val="single"/>
      <sz val="10"/>
      <color indexed="12"/>
      <name val="Arial"/>
      <family val="2"/>
    </font>
    <font>
      <sz val="8"/>
      <name val="Arial"/>
      <family val="2"/>
    </font>
    <font>
      <b/>
      <sz val="13"/>
      <name val="Arial Narrow"/>
      <family val="2"/>
    </font>
    <font>
      <sz val="10"/>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Narrow"/>
      <family val="2"/>
    </font>
    <font>
      <b/>
      <sz val="13"/>
      <color indexed="22"/>
      <name val="Arial Narrow"/>
      <family val="2"/>
    </font>
    <font>
      <sz val="10"/>
      <color indexed="8"/>
      <name val="Arial Narrow"/>
      <family val="2"/>
    </font>
    <font>
      <b/>
      <sz val="13"/>
      <color indexed="8"/>
      <name val="Arial Narrow"/>
      <family val="2"/>
    </font>
    <font>
      <b/>
      <sz val="14"/>
      <color indexed="57"/>
      <name val="Arial"/>
      <family val="2"/>
    </font>
    <font>
      <sz val="14"/>
      <color indexed="57"/>
      <name val="Arial"/>
      <family val="2"/>
    </font>
    <font>
      <b/>
      <sz val="10"/>
      <color indexed="9"/>
      <name val="Arial"/>
      <family val="2"/>
    </font>
    <font>
      <b/>
      <sz val="10"/>
      <color indexed="9"/>
      <name val="Arial Narrow"/>
      <family val="2"/>
    </font>
    <font>
      <sz val="10"/>
      <color indexed="9"/>
      <name val="Arial Narrow"/>
      <family val="2"/>
    </font>
    <font>
      <b/>
      <sz val="11"/>
      <color indexed="9"/>
      <name val="Arial Narrow"/>
      <family val="2"/>
    </font>
    <font>
      <b/>
      <sz val="16"/>
      <color indexed="18"/>
      <name val="Arial Narrow"/>
      <family val="2"/>
    </font>
    <font>
      <sz val="16"/>
      <color indexed="18"/>
      <name val="Arial Narrow"/>
      <family val="2"/>
    </font>
    <font>
      <sz val="10"/>
      <color indexed="18"/>
      <name val="Arial"/>
      <family val="2"/>
    </font>
    <font>
      <b/>
      <sz val="14"/>
      <color indexed="18"/>
      <name val="Arial"/>
      <family val="2"/>
    </font>
    <font>
      <sz val="14"/>
      <color indexed="18"/>
      <name val="Arial"/>
      <family val="2"/>
    </font>
    <font>
      <b/>
      <sz val="16"/>
      <color indexed="57"/>
      <name val="Arial Narrow"/>
      <family val="2"/>
    </font>
    <font>
      <sz val="16"/>
      <color indexed="57"/>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1"/>
      <color theme="1"/>
      <name val="Arial Narrow"/>
      <family val="2"/>
    </font>
    <font>
      <b/>
      <sz val="13"/>
      <color theme="0" tint="-0.1499900072813034"/>
      <name val="Arial Narrow"/>
      <family val="2"/>
    </font>
    <font>
      <sz val="10"/>
      <color theme="1"/>
      <name val="Arial Narrow"/>
      <family val="2"/>
    </font>
    <font>
      <b/>
      <sz val="13"/>
      <color theme="1"/>
      <name val="Arial Narrow"/>
      <family val="2"/>
    </font>
    <font>
      <b/>
      <sz val="14"/>
      <color theme="6" tint="-0.24997000396251678"/>
      <name val="Arial"/>
      <family val="2"/>
    </font>
    <font>
      <sz val="14"/>
      <color theme="6" tint="-0.24997000396251678"/>
      <name val="Arial"/>
      <family val="2"/>
    </font>
    <font>
      <b/>
      <sz val="10"/>
      <color theme="0"/>
      <name val="Arial"/>
      <family val="2"/>
    </font>
    <font>
      <b/>
      <sz val="10"/>
      <color theme="0"/>
      <name val="Arial Narrow"/>
      <family val="2"/>
    </font>
    <font>
      <sz val="10"/>
      <color theme="0"/>
      <name val="Arial Narrow"/>
      <family val="2"/>
    </font>
    <font>
      <b/>
      <sz val="11"/>
      <color theme="0"/>
      <name val="Arial Narrow"/>
      <family val="2"/>
    </font>
    <font>
      <b/>
      <sz val="16"/>
      <color theme="3" tint="-0.24997000396251678"/>
      <name val="Arial Narrow"/>
      <family val="2"/>
    </font>
    <font>
      <sz val="16"/>
      <color theme="3" tint="-0.24997000396251678"/>
      <name val="Arial Narrow"/>
      <family val="2"/>
    </font>
    <font>
      <sz val="10"/>
      <color theme="3" tint="-0.24997000396251678"/>
      <name val="Arial"/>
      <family val="2"/>
    </font>
    <font>
      <b/>
      <sz val="14"/>
      <color theme="3" tint="-0.24997000396251678"/>
      <name val="Arial"/>
      <family val="2"/>
    </font>
    <font>
      <sz val="14"/>
      <color theme="3" tint="-0.24997000396251678"/>
      <name val="Arial"/>
      <family val="2"/>
    </font>
    <font>
      <b/>
      <sz val="16"/>
      <color theme="6" tint="-0.24997000396251678"/>
      <name val="Arial Narrow"/>
      <family val="2"/>
    </font>
    <font>
      <sz val="16"/>
      <color theme="6" tint="-0.24997000396251678"/>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D9D9D9"/>
        <bgColor indexed="64"/>
      </patternFill>
    </fill>
    <fill>
      <patternFill patternType="solid">
        <fgColor theme="3" tint="-0.24997000396251678"/>
        <bgColor indexed="64"/>
      </patternFill>
    </fill>
    <fill>
      <patternFill patternType="solid">
        <fgColor theme="6"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theme="0"/>
      </left>
      <right style="thin">
        <color theme="0"/>
      </right>
      <top style="thin">
        <color theme="0"/>
      </top>
      <bottom style="thin">
        <color theme="0"/>
      </bottom>
    </border>
    <border>
      <left>
        <color indexed="63"/>
      </left>
      <right>
        <color indexed="63"/>
      </right>
      <top>
        <color indexed="63"/>
      </top>
      <bottom style="thin">
        <color theme="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8">
    <xf numFmtId="0" fontId="0" fillId="0" borderId="0" xfId="0" applyAlignment="1">
      <alignment/>
    </xf>
    <xf numFmtId="0" fontId="0" fillId="0" borderId="0" xfId="0" applyAlignment="1">
      <alignment wrapText="1"/>
    </xf>
    <xf numFmtId="0" fontId="0" fillId="0" borderId="0" xfId="0" applyAlignment="1" applyProtection="1">
      <alignment wrapText="1"/>
      <protection/>
    </xf>
    <xf numFmtId="165" fontId="0" fillId="0" borderId="0" xfId="0" applyNumberFormat="1" applyAlignment="1" applyProtection="1">
      <alignment wrapText="1"/>
      <protection/>
    </xf>
    <xf numFmtId="0" fontId="0" fillId="0" borderId="0" xfId="0"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1" fillId="0" borderId="10" xfId="59" applyBorder="1" applyAlignment="1">
      <alignment horizontal="center" vertical="center" wrapText="1"/>
      <protection/>
    </xf>
    <xf numFmtId="0" fontId="1" fillId="0" borderId="10" xfId="59" applyBorder="1" applyAlignment="1">
      <alignment horizontal="left" vertical="center" wrapText="1"/>
      <protection/>
    </xf>
    <xf numFmtId="0" fontId="1" fillId="0" borderId="10" xfId="59" applyBorder="1" applyAlignment="1">
      <alignment vertical="center" wrapText="1"/>
      <protection/>
    </xf>
    <xf numFmtId="0" fontId="1" fillId="0" borderId="11" xfId="59" applyBorder="1" applyAlignment="1">
      <alignment horizontal="center" vertical="center" wrapText="1"/>
      <protection/>
    </xf>
    <xf numFmtId="0" fontId="1" fillId="0" borderId="11" xfId="59" applyBorder="1" applyAlignment="1">
      <alignment horizontal="left" vertical="center" wrapText="1"/>
      <protection/>
    </xf>
    <xf numFmtId="165" fontId="3" fillId="0" borderId="0" xfId="0" applyNumberFormat="1" applyFont="1" applyAlignment="1" applyProtection="1">
      <alignment horizontal="center" vertical="center" wrapText="1"/>
      <protection/>
    </xf>
    <xf numFmtId="0" fontId="3" fillId="0" borderId="0" xfId="0" applyFont="1" applyAlignment="1" applyProtection="1">
      <alignment wrapText="1"/>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1" fillId="33" borderId="10" xfId="59" applyFill="1" applyBorder="1" applyAlignment="1">
      <alignment horizontal="center" vertical="center" wrapText="1"/>
      <protection/>
    </xf>
    <xf numFmtId="0" fontId="1" fillId="33" borderId="10" xfId="59" applyFill="1" applyBorder="1" applyAlignment="1">
      <alignment horizontal="left" vertical="center" wrapText="1"/>
      <protection/>
    </xf>
    <xf numFmtId="0" fontId="1" fillId="33" borderId="10" xfId="59" applyFill="1" applyBorder="1" applyAlignment="1" applyProtection="1">
      <alignment horizontal="left" vertical="center" wrapText="1"/>
      <protection locked="0"/>
    </xf>
    <xf numFmtId="0" fontId="1" fillId="33" borderId="10" xfId="59" applyFill="1" applyBorder="1" applyAlignment="1" applyProtection="1">
      <alignment horizontal="center" vertical="center" wrapText="1"/>
      <protection locked="0"/>
    </xf>
    <xf numFmtId="165" fontId="2" fillId="33" borderId="10" xfId="59"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wrapText="1"/>
      <protection locked="0"/>
    </xf>
    <xf numFmtId="0" fontId="0" fillId="33" borderId="0" xfId="0" applyFill="1" applyAlignment="1">
      <alignment wrapText="1"/>
    </xf>
    <xf numFmtId="0" fontId="2" fillId="33" borderId="10" xfId="59" applyFont="1" applyFill="1" applyBorder="1" applyAlignment="1">
      <alignment horizontal="center" vertical="center" wrapText="1"/>
      <protection/>
    </xf>
    <xf numFmtId="0" fontId="1" fillId="33" borderId="10" xfId="59" applyFill="1" applyBorder="1" applyAlignment="1">
      <alignment vertical="center" wrapText="1"/>
      <protection/>
    </xf>
    <xf numFmtId="0" fontId="0" fillId="0" borderId="0" xfId="0" applyAlignment="1">
      <alignment vertical="center" wrapText="1"/>
    </xf>
    <xf numFmtId="0" fontId="0" fillId="33" borderId="0" xfId="0" applyFill="1" applyAlignment="1">
      <alignment vertical="center" wrapText="1"/>
    </xf>
    <xf numFmtId="0" fontId="3" fillId="0" borderId="0" xfId="0" applyFont="1" applyAlignment="1" applyProtection="1">
      <alignment vertical="center" wrapText="1"/>
      <protection/>
    </xf>
    <xf numFmtId="165" fontId="3" fillId="33"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xf>
    <xf numFmtId="0" fontId="1" fillId="0" borderId="11" xfId="59" applyBorder="1" applyAlignment="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lignment vertical="center" wrapText="1"/>
    </xf>
    <xf numFmtId="0" fontId="3" fillId="0" borderId="0" xfId="0" applyFont="1" applyFill="1" applyBorder="1" applyAlignment="1" applyProtection="1">
      <alignment horizontal="left" vertical="center" wrapText="1"/>
      <protection/>
    </xf>
    <xf numFmtId="0" fontId="2" fillId="33" borderId="11" xfId="59" applyFont="1" applyFill="1" applyBorder="1" applyAlignment="1">
      <alignment horizontal="center" vertical="center" wrapText="1"/>
      <protection/>
    </xf>
    <xf numFmtId="0" fontId="1" fillId="33" borderId="11" xfId="59" applyFill="1" applyBorder="1" applyAlignment="1">
      <alignment horizontal="left" vertical="center" wrapText="1"/>
      <protection/>
    </xf>
    <xf numFmtId="0" fontId="1" fillId="33" borderId="11" xfId="59" applyFill="1" applyBorder="1" applyAlignment="1">
      <alignment vertical="center" wrapText="1"/>
      <protection/>
    </xf>
    <xf numFmtId="0" fontId="1" fillId="33" borderId="11" xfId="59" applyFill="1" applyBorder="1" applyAlignment="1">
      <alignment horizontal="center" vertical="center" wrapText="1"/>
      <protection/>
    </xf>
    <xf numFmtId="0" fontId="1" fillId="33" borderId="11" xfId="59" applyFill="1" applyBorder="1" applyAlignment="1" applyProtection="1">
      <alignment horizontal="center" vertical="center" wrapText="1"/>
      <protection locked="0"/>
    </xf>
    <xf numFmtId="165" fontId="3" fillId="33" borderId="11" xfId="0" applyNumberFormat="1" applyFont="1" applyFill="1" applyBorder="1" applyAlignment="1" applyProtection="1">
      <alignment horizontal="center" vertical="center" wrapText="1"/>
      <protection locked="0"/>
    </xf>
    <xf numFmtId="0" fontId="63" fillId="33" borderId="11" xfId="59" applyFont="1" applyFill="1" applyBorder="1" applyAlignment="1" applyProtection="1">
      <alignment horizontal="left" vertical="center" wrapText="1"/>
      <protection locked="0"/>
    </xf>
    <xf numFmtId="0" fontId="64" fillId="33" borderId="11" xfId="59" applyFont="1" applyFill="1" applyBorder="1" applyAlignment="1" applyProtection="1">
      <alignment horizontal="left" vertical="center" wrapText="1"/>
      <protection locked="0"/>
    </xf>
    <xf numFmtId="0" fontId="0" fillId="33" borderId="0" xfId="0" applyFont="1" applyFill="1" applyAlignment="1">
      <alignment vertical="center" wrapText="1"/>
    </xf>
    <xf numFmtId="0" fontId="1" fillId="33" borderId="11" xfId="59" applyFill="1" applyBorder="1" applyAlignment="1" applyProtection="1">
      <alignment vertical="center" wrapText="1"/>
      <protection locked="0"/>
    </xf>
    <xf numFmtId="0" fontId="1" fillId="33" borderId="11" xfId="59" applyFill="1" applyBorder="1" applyAlignment="1" applyProtection="1">
      <alignment horizontal="left" vertical="center" wrapText="1"/>
      <protection locked="0"/>
    </xf>
    <xf numFmtId="0" fontId="0" fillId="33" borderId="0"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locked="0"/>
    </xf>
    <xf numFmtId="0" fontId="0" fillId="33" borderId="11"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left" vertical="center" wrapText="1"/>
      <protection locked="0"/>
    </xf>
    <xf numFmtId="0" fontId="65" fillId="34" borderId="12" xfId="23" applyFont="1" applyFill="1" applyBorder="1" applyAlignment="1">
      <alignment horizontal="center" vertical="center" wrapText="1"/>
    </xf>
    <xf numFmtId="0" fontId="65" fillId="35" borderId="12" xfId="17" applyFont="1" applyFill="1" applyBorder="1" applyAlignment="1">
      <alignment horizontal="center" vertical="center" wrapText="1"/>
    </xf>
    <xf numFmtId="0" fontId="65" fillId="35" borderId="12" xfId="23" applyFont="1" applyFill="1" applyBorder="1" applyAlignment="1">
      <alignment horizontal="center" vertical="center" wrapText="1"/>
    </xf>
    <xf numFmtId="0" fontId="65" fillId="34" borderId="12" xfId="53" applyFont="1" applyFill="1" applyBorder="1" applyAlignment="1" applyProtection="1">
      <alignment horizontal="center" vertical="center"/>
      <protection/>
    </xf>
    <xf numFmtId="0" fontId="65" fillId="35" borderId="12" xfId="53" applyFont="1" applyFill="1" applyBorder="1" applyAlignment="1" applyProtection="1">
      <alignment horizontal="center" vertical="center"/>
      <protection/>
    </xf>
    <xf numFmtId="0" fontId="65" fillId="34" borderId="12" xfId="53" applyFont="1" applyFill="1" applyBorder="1" applyAlignment="1" applyProtection="1">
      <alignment horizontal="center" vertical="center" wrapText="1"/>
      <protection/>
    </xf>
    <xf numFmtId="6" fontId="65" fillId="34" borderId="12" xfId="23" applyNumberFormat="1" applyFont="1" applyFill="1" applyBorder="1" applyAlignment="1">
      <alignment horizontal="center" vertical="center" wrapText="1"/>
    </xf>
    <xf numFmtId="6" fontId="65" fillId="35" borderId="12" xfId="17" applyNumberFormat="1" applyFont="1" applyFill="1" applyBorder="1" applyAlignment="1">
      <alignment horizontal="center" vertical="center" wrapText="1"/>
    </xf>
    <xf numFmtId="6" fontId="65" fillId="35" borderId="12" xfId="23" applyNumberFormat="1" applyFont="1" applyFill="1" applyBorder="1" applyAlignment="1">
      <alignment horizontal="center" vertical="center" wrapText="1"/>
    </xf>
    <xf numFmtId="0" fontId="6" fillId="0" borderId="12" xfId="58" applyFont="1" applyBorder="1" applyAlignment="1">
      <alignment vertical="center" wrapText="1"/>
      <protection/>
    </xf>
    <xf numFmtId="0" fontId="7" fillId="0" borderId="12" xfId="58" applyFont="1" applyBorder="1" applyAlignment="1">
      <alignment horizontal="left" vertical="center" wrapText="1"/>
      <protection/>
    </xf>
    <xf numFmtId="0" fontId="65" fillId="34" borderId="12" xfId="17" applyFont="1" applyFill="1" applyBorder="1" applyAlignment="1">
      <alignment horizontal="center" vertical="center" wrapText="1"/>
    </xf>
    <xf numFmtId="0" fontId="65" fillId="35" borderId="12" xfId="53" applyFont="1" applyFill="1" applyBorder="1" applyAlignment="1" applyProtection="1">
      <alignment horizontal="center" vertical="center" wrapText="1"/>
      <protection/>
    </xf>
    <xf numFmtId="6" fontId="65" fillId="34" borderId="12" xfId="17" applyNumberFormat="1" applyFont="1" applyFill="1" applyBorder="1" applyAlignment="1">
      <alignment horizontal="center" vertical="center" wrapText="1"/>
    </xf>
    <xf numFmtId="6" fontId="65" fillId="36" borderId="12" xfId="17" applyNumberFormat="1" applyFont="1" applyFill="1" applyBorder="1" applyAlignment="1">
      <alignment horizontal="center" vertical="center" wrapText="1"/>
    </xf>
    <xf numFmtId="0" fontId="65" fillId="36" borderId="12" xfId="17" applyFont="1" applyFill="1" applyBorder="1" applyAlignment="1">
      <alignment horizontal="center" vertical="center" wrapText="1"/>
    </xf>
    <xf numFmtId="0" fontId="65" fillId="36" borderId="12" xfId="53" applyFont="1" applyFill="1" applyBorder="1" applyAlignment="1" applyProtection="1">
      <alignment horizontal="center" vertical="center"/>
      <protection/>
    </xf>
    <xf numFmtId="0" fontId="7" fillId="0" borderId="0" xfId="57" applyFont="1" applyAlignment="1">
      <alignment horizontal="center" vertical="center"/>
      <protection/>
    </xf>
    <xf numFmtId="0" fontId="7" fillId="0" borderId="11" xfId="57" applyFont="1" applyBorder="1" applyAlignment="1">
      <alignment vertical="center"/>
      <protection/>
    </xf>
    <xf numFmtId="0" fontId="7" fillId="0" borderId="0" xfId="57" applyFont="1" applyAlignment="1">
      <alignment vertical="center"/>
      <protection/>
    </xf>
    <xf numFmtId="44" fontId="7" fillId="0" borderId="0" xfId="57" applyNumberFormat="1" applyFont="1" applyAlignment="1">
      <alignment horizontal="center" vertical="center"/>
      <protection/>
    </xf>
    <xf numFmtId="0" fontId="7" fillId="0" borderId="0" xfId="57" applyFont="1">
      <alignment/>
      <protection/>
    </xf>
    <xf numFmtId="0" fontId="7" fillId="0" borderId="11" xfId="57" applyFont="1" applyBorder="1" applyAlignment="1">
      <alignment horizontal="center" vertical="center"/>
      <protection/>
    </xf>
    <xf numFmtId="44" fontId="7" fillId="0" borderId="11" xfId="57" applyNumberFormat="1" applyFont="1" applyBorder="1" applyAlignment="1">
      <alignment horizontal="center" vertical="center"/>
      <protection/>
    </xf>
    <xf numFmtId="0" fontId="8" fillId="0" borderId="0" xfId="57" applyFont="1" applyAlignment="1">
      <alignment horizontal="center" vertical="center"/>
      <protection/>
    </xf>
    <xf numFmtId="165" fontId="7" fillId="0" borderId="11" xfId="57" applyNumberFormat="1" applyFont="1" applyFill="1" applyBorder="1" applyAlignment="1">
      <alignment horizontal="center" vertical="center"/>
      <protection/>
    </xf>
    <xf numFmtId="165" fontId="7" fillId="0" borderId="11" xfId="57" applyNumberFormat="1" applyFont="1" applyFill="1" applyBorder="1" applyAlignment="1">
      <alignment horizontal="center"/>
      <protection/>
    </xf>
    <xf numFmtId="0" fontId="66" fillId="37" borderId="12" xfId="35" applyFont="1" applyFill="1" applyBorder="1" applyAlignment="1">
      <alignment horizontal="left" vertical="center" wrapText="1"/>
    </xf>
    <xf numFmtId="0" fontId="66" fillId="37" borderId="12" xfId="35" applyFont="1" applyFill="1" applyBorder="1" applyAlignment="1">
      <alignment horizontal="center" vertical="center" wrapText="1"/>
    </xf>
    <xf numFmtId="9" fontId="0" fillId="0" borderId="0" xfId="0" applyNumberFormat="1" applyAlignment="1" applyProtection="1">
      <alignment wrapText="1"/>
      <protection/>
    </xf>
    <xf numFmtId="0" fontId="0" fillId="0" borderId="0" xfId="0" applyFont="1" applyAlignment="1" applyProtection="1">
      <alignment vertical="center" wrapText="1"/>
      <protection/>
    </xf>
    <xf numFmtId="0" fontId="0" fillId="0" borderId="0" xfId="0" applyFont="1" applyFill="1" applyBorder="1" applyAlignment="1" applyProtection="1">
      <alignment horizontal="center" vertical="center" wrapText="1"/>
      <protection/>
    </xf>
    <xf numFmtId="9" fontId="0" fillId="0" borderId="0" xfId="0" applyNumberFormat="1" applyAlignment="1" applyProtection="1">
      <alignment horizontal="center" vertical="center" wrapText="1"/>
      <protection/>
    </xf>
    <xf numFmtId="0" fontId="67" fillId="35" borderId="12" xfId="53" applyFont="1" applyFill="1" applyBorder="1" applyAlignment="1" applyProtection="1">
      <alignment horizontal="center" vertical="center" wrapText="1"/>
      <protection/>
    </xf>
    <xf numFmtId="0" fontId="67" fillId="34" borderId="12" xfId="53" applyFont="1" applyFill="1" applyBorder="1" applyAlignment="1" applyProtection="1">
      <alignment horizontal="center" vertical="center" wrapText="1"/>
      <protection/>
    </xf>
    <xf numFmtId="0" fontId="67" fillId="35" borderId="12" xfId="53" applyFont="1" applyFill="1" applyBorder="1" applyAlignment="1" applyProtection="1">
      <alignment horizontal="center" vertical="center"/>
      <protection/>
    </xf>
    <xf numFmtId="0" fontId="68" fillId="38" borderId="12" xfId="35" applyFont="1" applyFill="1" applyBorder="1" applyAlignment="1">
      <alignment horizontal="left" vertical="center" wrapText="1"/>
    </xf>
    <xf numFmtId="0" fontId="68" fillId="38" borderId="12" xfId="35" applyFont="1" applyFill="1" applyBorder="1" applyAlignment="1">
      <alignment horizontal="center" vertical="center" wrapText="1"/>
    </xf>
    <xf numFmtId="0" fontId="66" fillId="39" borderId="12" xfId="35" applyFont="1" applyFill="1" applyBorder="1" applyAlignment="1">
      <alignment horizontal="center" vertical="center" wrapText="1"/>
    </xf>
    <xf numFmtId="0" fontId="65" fillId="39" borderId="12" xfId="17" applyFont="1" applyFill="1" applyBorder="1" applyAlignment="1">
      <alignment horizontal="center" vertical="center" wrapText="1"/>
    </xf>
    <xf numFmtId="0" fontId="65" fillId="39" borderId="12" xfId="53" applyFont="1" applyFill="1" applyBorder="1" applyAlignment="1" applyProtection="1">
      <alignment horizontal="center" vertical="center"/>
      <protection/>
    </xf>
    <xf numFmtId="0" fontId="65" fillId="39" borderId="12" xfId="53" applyFont="1" applyFill="1" applyBorder="1" applyAlignment="1" applyProtection="1">
      <alignment horizontal="center" vertical="center" wrapText="1"/>
      <protection/>
    </xf>
    <xf numFmtId="6" fontId="65" fillId="39" borderId="12" xfId="17" applyNumberFormat="1" applyFont="1" applyFill="1" applyBorder="1" applyAlignment="1">
      <alignment horizontal="center" vertical="center" wrapText="1"/>
    </xf>
    <xf numFmtId="0" fontId="67" fillId="36" borderId="12" xfId="53" applyFont="1" applyFill="1" applyBorder="1" applyAlignment="1" applyProtection="1">
      <alignment horizontal="center" vertical="center" wrapText="1"/>
      <protection/>
    </xf>
    <xf numFmtId="9" fontId="7" fillId="0" borderId="0" xfId="57" applyNumberFormat="1" applyFont="1" applyAlignment="1">
      <alignment horizontal="center" vertical="center"/>
      <protection/>
    </xf>
    <xf numFmtId="165" fontId="7" fillId="0" borderId="11" xfId="57" applyNumberFormat="1" applyFont="1" applyBorder="1" applyAlignment="1">
      <alignment horizontal="center" vertical="center"/>
      <protection/>
    </xf>
    <xf numFmtId="9" fontId="7" fillId="0" borderId="11" xfId="57" applyNumberFormat="1" applyFont="1" applyBorder="1" applyAlignment="1">
      <alignment horizontal="center" vertical="center"/>
      <protection/>
    </xf>
    <xf numFmtId="0" fontId="8" fillId="0" borderId="0" xfId="57" applyFont="1">
      <alignment/>
      <protection/>
    </xf>
    <xf numFmtId="165" fontId="8" fillId="0" borderId="11" xfId="57" applyNumberFormat="1" applyFont="1" applyFill="1" applyBorder="1" applyAlignment="1">
      <alignment horizontal="center" vertical="center"/>
      <protection/>
    </xf>
    <xf numFmtId="44" fontId="7" fillId="0" borderId="0" xfId="57" applyNumberFormat="1" applyFont="1" applyFill="1" applyAlignment="1">
      <alignment horizontal="center" vertical="center"/>
      <protection/>
    </xf>
    <xf numFmtId="0" fontId="7" fillId="0" borderId="0" xfId="57" applyFont="1" applyFill="1" applyAlignment="1">
      <alignment horizontal="center" vertical="center"/>
      <protection/>
    </xf>
    <xf numFmtId="0" fontId="8" fillId="0" borderId="11" xfId="57" applyFont="1" applyFill="1" applyBorder="1" applyAlignment="1">
      <alignment horizontal="center" vertical="center"/>
      <protection/>
    </xf>
    <xf numFmtId="8" fontId="7" fillId="0" borderId="11" xfId="57" applyNumberFormat="1" applyFont="1" applyFill="1" applyBorder="1" applyAlignment="1">
      <alignment horizontal="center" vertical="center"/>
      <protection/>
    </xf>
    <xf numFmtId="8" fontId="8" fillId="0" borderId="11" xfId="57" applyNumberFormat="1" applyFont="1" applyFill="1" applyBorder="1" applyAlignment="1">
      <alignment horizontal="center" vertical="center"/>
      <protection/>
    </xf>
    <xf numFmtId="0" fontId="7" fillId="0" borderId="11" xfId="57" applyFont="1" applyFill="1" applyBorder="1" applyAlignment="1">
      <alignment horizontal="center" vertical="center"/>
      <protection/>
    </xf>
    <xf numFmtId="0" fontId="69" fillId="0" borderId="13" xfId="58" applyFont="1" applyBorder="1" applyAlignment="1">
      <alignment horizontal="center" vertical="center" wrapText="1"/>
      <protection/>
    </xf>
    <xf numFmtId="0" fontId="70" fillId="0" borderId="13" xfId="58" applyFont="1" applyBorder="1" applyAlignment="1">
      <alignment horizontal="center" vertical="center" wrapText="1"/>
      <protection/>
    </xf>
    <xf numFmtId="165" fontId="3" fillId="0" borderId="0" xfId="0" applyNumberFormat="1" applyFont="1" applyAlignment="1" applyProtection="1">
      <alignment wrapText="1"/>
      <protection/>
    </xf>
    <xf numFmtId="165" fontId="1" fillId="33" borderId="10" xfId="59"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xf>
    <xf numFmtId="0" fontId="0" fillId="33" borderId="10"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xf>
    <xf numFmtId="9" fontId="0" fillId="0" borderId="0" xfId="0" applyNumberFormat="1" applyFont="1" applyAlignment="1" applyProtection="1">
      <alignment horizontal="left" vertical="center" wrapText="1"/>
      <protection/>
    </xf>
    <xf numFmtId="165" fontId="0" fillId="33" borderId="10" xfId="0" applyNumberFormat="1" applyFont="1" applyFill="1" applyBorder="1" applyAlignment="1" applyProtection="1">
      <alignment horizontal="center" vertical="center" wrapText="1"/>
      <protection locked="0"/>
    </xf>
    <xf numFmtId="165" fontId="0" fillId="0" borderId="0" xfId="0" applyNumberFormat="1"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165" fontId="0" fillId="33" borderId="11" xfId="0" applyNumberFormat="1" applyFont="1" applyFill="1" applyBorder="1" applyAlignment="1" applyProtection="1">
      <alignment horizontal="center" vertical="center" wrapText="1"/>
      <protection locked="0"/>
    </xf>
    <xf numFmtId="9" fontId="0" fillId="33" borderId="11" xfId="0" applyNumberFormat="1" applyFont="1" applyFill="1" applyBorder="1" applyAlignment="1" applyProtection="1">
      <alignment horizontal="center" vertical="center" wrapText="1"/>
      <protection locked="0"/>
    </xf>
    <xf numFmtId="9" fontId="0" fillId="0" borderId="0" xfId="0" applyNumberFormat="1" applyFont="1" applyFill="1" applyBorder="1" applyAlignment="1" applyProtection="1">
      <alignment horizontal="center" vertical="center" wrapText="1"/>
      <protection/>
    </xf>
    <xf numFmtId="165" fontId="1" fillId="4" borderId="10" xfId="59" applyNumberFormat="1" applyFill="1" applyBorder="1" applyAlignment="1" applyProtection="1">
      <alignment horizontal="center" vertical="center" wrapText="1"/>
      <protection locked="0"/>
    </xf>
    <xf numFmtId="165" fontId="2" fillId="4" borderId="10" xfId="59" applyNumberFormat="1" applyFont="1" applyFill="1" applyBorder="1" applyAlignment="1" applyProtection="1">
      <alignment horizontal="center" vertical="center" wrapText="1"/>
      <protection locked="0"/>
    </xf>
    <xf numFmtId="9" fontId="1" fillId="4" borderId="10" xfId="59" applyNumberFormat="1" applyFill="1" applyBorder="1" applyAlignment="1" applyProtection="1">
      <alignment horizontal="center" vertical="center" wrapText="1"/>
      <protection locked="0"/>
    </xf>
    <xf numFmtId="0" fontId="0" fillId="4" borderId="10" xfId="0"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71" fillId="38" borderId="10" xfId="59" applyFont="1" applyFill="1" applyBorder="1" applyAlignment="1" applyProtection="1">
      <alignment horizontal="center" vertical="center" wrapText="1"/>
      <protection/>
    </xf>
    <xf numFmtId="0" fontId="71" fillId="38" borderId="10" xfId="59" applyFont="1" applyFill="1" applyBorder="1" applyAlignment="1" applyProtection="1">
      <alignment horizontal="left" vertical="center" wrapText="1"/>
      <protection/>
    </xf>
    <xf numFmtId="165" fontId="71" fillId="38" borderId="10" xfId="59" applyNumberFormat="1" applyFont="1" applyFill="1" applyBorder="1" applyAlignment="1" applyProtection="1">
      <alignment horizontal="center" vertical="center" wrapText="1"/>
      <protection/>
    </xf>
    <xf numFmtId="9" fontId="71" fillId="38" borderId="10" xfId="59" applyNumberFormat="1" applyFont="1" applyFill="1" applyBorder="1" applyAlignment="1" applyProtection="1">
      <alignment horizontal="center" vertical="center" wrapText="1"/>
      <protection/>
    </xf>
    <xf numFmtId="0" fontId="71" fillId="38" borderId="10" xfId="0" applyFont="1" applyFill="1" applyBorder="1" applyAlignment="1" applyProtection="1">
      <alignment horizontal="center" vertical="center" wrapText="1"/>
      <protection/>
    </xf>
    <xf numFmtId="9" fontId="71" fillId="38" borderId="10" xfId="0" applyNumberFormat="1" applyFont="1" applyFill="1" applyBorder="1" applyAlignment="1" applyProtection="1">
      <alignment horizontal="center" vertical="center" wrapText="1"/>
      <protection/>
    </xf>
    <xf numFmtId="0" fontId="71" fillId="38" borderId="11" xfId="59" applyFont="1" applyFill="1" applyBorder="1" applyAlignment="1" applyProtection="1">
      <alignment horizontal="center" vertical="center" wrapText="1"/>
      <protection/>
    </xf>
    <xf numFmtId="0" fontId="71" fillId="38" borderId="11" xfId="0" applyFont="1" applyFill="1" applyBorder="1" applyAlignment="1" applyProtection="1">
      <alignment horizontal="center" vertical="center" wrapText="1"/>
      <protection/>
    </xf>
    <xf numFmtId="9" fontId="71" fillId="38" borderId="11" xfId="0" applyNumberFormat="1" applyFont="1" applyFill="1" applyBorder="1" applyAlignment="1" applyProtection="1">
      <alignment horizontal="center" vertical="center" wrapText="1"/>
      <protection/>
    </xf>
    <xf numFmtId="0" fontId="1" fillId="4" borderId="10" xfId="59" applyFill="1" applyBorder="1" applyAlignment="1" applyProtection="1">
      <alignment horizontal="left" vertical="center" wrapText="1"/>
      <protection locked="0"/>
    </xf>
    <xf numFmtId="0" fontId="1" fillId="4" borderId="10" xfId="59" applyFill="1" applyBorder="1" applyAlignment="1" applyProtection="1">
      <alignment horizontal="center" vertical="center" wrapText="1"/>
      <protection locked="0"/>
    </xf>
    <xf numFmtId="165" fontId="1" fillId="4" borderId="10" xfId="59" applyNumberFormat="1" applyFont="1" applyFill="1" applyBorder="1" applyAlignment="1" applyProtection="1">
      <alignment horizontal="center" vertical="center" wrapText="1"/>
      <protection locked="0"/>
    </xf>
    <xf numFmtId="9" fontId="1" fillId="4" borderId="10" xfId="59" applyNumberFormat="1" applyFont="1" applyFill="1" applyBorder="1" applyAlignment="1" applyProtection="1">
      <alignment horizontal="center" vertical="center" wrapText="1"/>
      <protection locked="0"/>
    </xf>
    <xf numFmtId="0" fontId="3" fillId="4" borderId="10" xfId="0" applyFont="1" applyFill="1" applyBorder="1" applyAlignment="1" applyProtection="1">
      <alignment horizontal="left" vertical="center" wrapText="1"/>
      <protection locked="0"/>
    </xf>
    <xf numFmtId="165" fontId="0" fillId="4" borderId="10" xfId="0" applyNumberFormat="1" applyFont="1" applyFill="1" applyBorder="1" applyAlignment="1" applyProtection="1">
      <alignment horizontal="center" vertical="center" wrapText="1"/>
      <protection locked="0"/>
    </xf>
    <xf numFmtId="165" fontId="3" fillId="4" borderId="10" xfId="0" applyNumberFormat="1" applyFont="1"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9" fontId="0" fillId="4" borderId="10" xfId="0" applyNumberFormat="1" applyFill="1" applyBorder="1" applyAlignment="1" applyProtection="1">
      <alignment horizontal="center" vertical="center" wrapText="1"/>
      <protection locked="0"/>
    </xf>
    <xf numFmtId="0" fontId="1" fillId="4" borderId="11" xfId="59" applyFill="1" applyBorder="1" applyAlignment="1" applyProtection="1">
      <alignment horizontal="center" vertical="center" wrapText="1"/>
      <protection locked="0"/>
    </xf>
    <xf numFmtId="165" fontId="0" fillId="4" borderId="11" xfId="0" applyNumberFormat="1" applyFont="1" applyFill="1" applyBorder="1" applyAlignment="1" applyProtection="1">
      <alignment horizontal="center" vertical="center" wrapText="1"/>
      <protection locked="0"/>
    </xf>
    <xf numFmtId="165" fontId="3" fillId="4" borderId="11" xfId="0" applyNumberFormat="1" applyFont="1" applyFill="1" applyBorder="1" applyAlignment="1" applyProtection="1">
      <alignment horizontal="center" vertical="center" wrapText="1"/>
      <protection locked="0"/>
    </xf>
    <xf numFmtId="9" fontId="0" fillId="4" borderId="11" xfId="0" applyNumberFormat="1" applyFont="1" applyFill="1" applyBorder="1" applyAlignment="1" applyProtection="1">
      <alignment horizontal="center" vertical="center" wrapText="1"/>
      <protection locked="0"/>
    </xf>
    <xf numFmtId="0" fontId="63" fillId="4" borderId="11" xfId="59" applyFont="1" applyFill="1" applyBorder="1" applyAlignment="1" applyProtection="1">
      <alignment horizontal="left" vertical="center" wrapText="1"/>
      <protection locked="0"/>
    </xf>
    <xf numFmtId="0" fontId="64" fillId="4" borderId="11" xfId="59" applyFont="1" applyFill="1" applyBorder="1" applyAlignment="1" applyProtection="1">
      <alignment horizontal="left" vertical="center" wrapText="1"/>
      <protection locked="0"/>
    </xf>
    <xf numFmtId="0" fontId="1" fillId="4" borderId="11" xfId="59" applyFill="1" applyBorder="1" applyAlignment="1" applyProtection="1">
      <alignment vertical="center" wrapText="1"/>
      <protection locked="0"/>
    </xf>
    <xf numFmtId="0" fontId="1" fillId="4" borderId="11" xfId="59" applyFill="1" applyBorder="1" applyAlignment="1" applyProtection="1">
      <alignment horizontal="left" vertical="center" wrapText="1"/>
      <protection locked="0"/>
    </xf>
    <xf numFmtId="0" fontId="0" fillId="4" borderId="11" xfId="0" applyFont="1" applyFill="1" applyBorder="1" applyAlignment="1" applyProtection="1">
      <alignment vertical="center" wrapText="1"/>
      <protection locked="0"/>
    </xf>
    <xf numFmtId="0" fontId="0" fillId="4" borderId="11"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center" vertical="center" wrapText="1"/>
      <protection/>
    </xf>
    <xf numFmtId="0" fontId="0" fillId="4" borderId="11" xfId="0" applyFont="1" applyFill="1" applyBorder="1" applyAlignment="1" applyProtection="1">
      <alignment horizontal="center" vertical="center" wrapText="1"/>
      <protection/>
    </xf>
    <xf numFmtId="165" fontId="3" fillId="4" borderId="11" xfId="0" applyNumberFormat="1" applyFont="1" applyFill="1" applyBorder="1" applyAlignment="1" applyProtection="1">
      <alignment horizontal="center" vertical="center" wrapText="1"/>
      <protection/>
    </xf>
    <xf numFmtId="9" fontId="0" fillId="4" borderId="11" xfId="0" applyNumberFormat="1" applyFont="1" applyFill="1" applyBorder="1" applyAlignment="1" applyProtection="1">
      <alignment horizontal="center" vertical="center" wrapText="1"/>
      <protection/>
    </xf>
    <xf numFmtId="0" fontId="0" fillId="4" borderId="11" xfId="0" applyFont="1" applyFill="1" applyBorder="1" applyAlignment="1" applyProtection="1">
      <alignment horizontal="left" vertical="center" wrapText="1"/>
      <protection/>
    </xf>
    <xf numFmtId="0" fontId="3" fillId="4" borderId="11" xfId="0" applyFont="1" applyFill="1" applyBorder="1" applyAlignment="1" applyProtection="1">
      <alignment horizontal="left" vertical="center" wrapText="1"/>
      <protection/>
    </xf>
    <xf numFmtId="0" fontId="0" fillId="4" borderId="11" xfId="0" applyFont="1" applyFill="1" applyBorder="1" applyAlignment="1" applyProtection="1">
      <alignment horizontal="left" vertical="center" wrapText="1"/>
      <protection/>
    </xf>
    <xf numFmtId="0" fontId="0" fillId="4" borderId="11" xfId="0" applyFont="1" applyFill="1" applyBorder="1" applyAlignment="1" applyProtection="1">
      <alignment vertical="center" wrapText="1"/>
      <protection/>
    </xf>
    <xf numFmtId="0" fontId="0" fillId="4" borderId="11" xfId="57" applyFont="1" applyFill="1" applyBorder="1" applyAlignment="1" applyProtection="1">
      <alignment horizontal="center" vertical="center" wrapText="1"/>
      <protection locked="0"/>
    </xf>
    <xf numFmtId="0" fontId="1" fillId="4" borderId="11" xfId="59" applyFill="1" applyBorder="1" applyAlignment="1">
      <alignment horizontal="center" vertical="center" wrapText="1"/>
      <protection/>
    </xf>
    <xf numFmtId="0" fontId="1" fillId="4" borderId="11" xfId="59" applyFill="1" applyBorder="1" applyAlignment="1">
      <alignment horizontal="left" vertical="center" wrapText="1"/>
      <protection/>
    </xf>
    <xf numFmtId="165" fontId="0" fillId="4" borderId="11" xfId="0" applyNumberFormat="1" applyFont="1" applyFill="1" applyBorder="1" applyAlignment="1" applyProtection="1">
      <alignment horizontal="center" vertical="center" wrapText="1"/>
      <protection/>
    </xf>
    <xf numFmtId="0" fontId="72" fillId="38" borderId="0" xfId="57" applyFont="1" applyFill="1" applyAlignment="1">
      <alignment horizontal="center" vertical="center"/>
      <protection/>
    </xf>
    <xf numFmtId="0" fontId="73" fillId="38" borderId="0" xfId="57" applyFont="1" applyFill="1" applyAlignment="1">
      <alignment horizontal="center" vertical="center"/>
      <protection/>
    </xf>
    <xf numFmtId="44" fontId="73" fillId="38" borderId="0" xfId="57" applyNumberFormat="1" applyFont="1" applyFill="1" applyAlignment="1">
      <alignment horizontal="center" vertical="center"/>
      <protection/>
    </xf>
    <xf numFmtId="1" fontId="72" fillId="38" borderId="0" xfId="57" applyNumberFormat="1" applyFont="1" applyFill="1" applyAlignment="1">
      <alignment horizontal="center" vertical="center"/>
      <protection/>
    </xf>
    <xf numFmtId="1" fontId="72" fillId="38" borderId="0" xfId="57" applyNumberFormat="1" applyFont="1" applyFill="1" applyAlignment="1">
      <alignment horizontal="center"/>
      <protection/>
    </xf>
    <xf numFmtId="9" fontId="72" fillId="38" borderId="0" xfId="57" applyNumberFormat="1" applyFont="1" applyFill="1" applyAlignment="1">
      <alignment horizontal="center" vertical="center"/>
      <protection/>
    </xf>
    <xf numFmtId="0" fontId="73" fillId="38" borderId="0" xfId="57" applyFont="1" applyFill="1" applyAlignment="1">
      <alignment vertical="center"/>
      <protection/>
    </xf>
    <xf numFmtId="165" fontId="72" fillId="38" borderId="0" xfId="57" applyNumberFormat="1" applyFont="1" applyFill="1" applyAlignment="1">
      <alignment horizontal="center" vertical="center"/>
      <protection/>
    </xf>
    <xf numFmtId="165" fontId="72" fillId="38" borderId="0" xfId="57" applyNumberFormat="1" applyFont="1" applyFill="1" applyAlignment="1">
      <alignment horizontal="center"/>
      <protection/>
    </xf>
    <xf numFmtId="0" fontId="74" fillId="38" borderId="11" xfId="57" applyFont="1" applyFill="1" applyBorder="1" applyAlignment="1">
      <alignment horizontal="center" vertical="center"/>
      <protection/>
    </xf>
    <xf numFmtId="44" fontId="74" fillId="38" borderId="11" xfId="57" applyNumberFormat="1" applyFont="1" applyFill="1" applyBorder="1" applyAlignment="1">
      <alignment horizontal="center" vertical="center"/>
      <protection/>
    </xf>
    <xf numFmtId="165" fontId="74" fillId="38" borderId="11" xfId="57" applyNumberFormat="1" applyFont="1" applyFill="1" applyBorder="1" applyAlignment="1">
      <alignment horizontal="center" vertical="center"/>
      <protection/>
    </xf>
    <xf numFmtId="9" fontId="74" fillId="38" borderId="11" xfId="57" applyNumberFormat="1" applyFont="1" applyFill="1" applyBorder="1" applyAlignment="1">
      <alignment horizontal="center" vertical="center"/>
      <protection/>
    </xf>
    <xf numFmtId="0" fontId="75" fillId="0" borderId="0" xfId="58" applyFont="1" applyAlignment="1">
      <alignment horizontal="center" vertical="center" wrapText="1"/>
      <protection/>
    </xf>
    <xf numFmtId="0" fontId="76" fillId="0" borderId="0" xfId="58" applyFont="1" applyAlignment="1">
      <alignment horizontal="center" vertical="center" wrapText="1"/>
      <protection/>
    </xf>
    <xf numFmtId="0" fontId="77" fillId="0" borderId="0" xfId="0" applyFont="1" applyAlignment="1">
      <alignment wrapText="1"/>
    </xf>
    <xf numFmtId="0" fontId="75" fillId="0" borderId="0" xfId="58" applyFont="1" applyAlignment="1">
      <alignment horizontal="right" wrapText="1"/>
      <protection/>
    </xf>
    <xf numFmtId="0" fontId="76" fillId="0" borderId="0" xfId="58" applyFont="1" applyAlignment="1">
      <alignment horizontal="right" wrapText="1"/>
      <protection/>
    </xf>
    <xf numFmtId="0" fontId="78" fillId="0" borderId="0" xfId="58" applyFont="1" applyAlignment="1">
      <alignment horizontal="center" vertical="center" wrapText="1"/>
      <protection/>
    </xf>
    <xf numFmtId="0" fontId="79" fillId="0" borderId="0" xfId="58" applyFont="1" applyAlignment="1">
      <alignment horizontal="center" vertical="center" wrapText="1"/>
      <protection/>
    </xf>
    <xf numFmtId="0" fontId="78" fillId="0" borderId="13" xfId="58" applyFont="1" applyBorder="1" applyAlignment="1">
      <alignment horizontal="center" vertical="center" wrapText="1"/>
      <protection/>
    </xf>
    <xf numFmtId="0" fontId="79" fillId="0" borderId="13" xfId="58" applyFont="1" applyBorder="1" applyAlignment="1">
      <alignment horizontal="center" vertical="center" wrapText="1"/>
      <protection/>
    </xf>
    <xf numFmtId="0" fontId="77" fillId="0" borderId="13" xfId="0" applyFont="1" applyBorder="1" applyAlignment="1">
      <alignment wrapText="1"/>
    </xf>
    <xf numFmtId="0" fontId="69" fillId="0" borderId="0" xfId="58" applyFont="1" applyAlignment="1">
      <alignment horizontal="center" vertical="center" wrapText="1"/>
      <protection/>
    </xf>
    <xf numFmtId="0" fontId="70" fillId="0" borderId="0" xfId="58" applyFont="1" applyAlignment="1">
      <alignment horizontal="center" vertical="center" wrapText="1"/>
      <protection/>
    </xf>
    <xf numFmtId="0" fontId="69" fillId="0" borderId="13" xfId="58" applyFont="1" applyBorder="1" applyAlignment="1">
      <alignment horizontal="center" vertical="center" wrapText="1"/>
      <protection/>
    </xf>
    <xf numFmtId="0" fontId="70" fillId="0" borderId="13" xfId="58" applyFont="1" applyBorder="1" applyAlignment="1">
      <alignment horizontal="center" vertical="center" wrapText="1"/>
      <protection/>
    </xf>
    <xf numFmtId="0" fontId="80" fillId="0" borderId="0" xfId="58" applyFont="1" applyAlignment="1">
      <alignment horizontal="center" vertical="center" wrapText="1"/>
      <protection/>
    </xf>
    <xf numFmtId="0" fontId="81" fillId="0" borderId="0" xfId="58" applyFont="1" applyAlignment="1">
      <alignment horizontal="center" vertical="center" wrapText="1"/>
      <protection/>
    </xf>
    <xf numFmtId="0" fontId="2" fillId="0" borderId="14" xfId="59"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16" xfId="0"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2"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1819275</xdr:colOff>
      <xdr:row>0</xdr:row>
      <xdr:rowOff>0</xdr:rowOff>
    </xdr:from>
    <xdr:to>
      <xdr:col>5</xdr:col>
      <xdr:colOff>1162050</xdr:colOff>
      <xdr:row>3</xdr:row>
      <xdr:rowOff>28575</xdr:rowOff>
    </xdr:to>
    <xdr:pic>
      <xdr:nvPicPr>
        <xdr:cNvPr id="1" name="Picture 2"/>
        <xdr:cNvPicPr preferRelativeResize="1">
          <a:picLocks noChangeAspect="1"/>
        </xdr:cNvPicPr>
      </xdr:nvPicPr>
      <xdr:blipFill>
        <a:blip r:embed="rId1"/>
        <a:stretch>
          <a:fillRect/>
        </a:stretch>
      </xdr:blipFill>
      <xdr:spPr>
        <a:xfrm>
          <a:off x="8162925" y="0"/>
          <a:ext cx="11811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wtire.com/" TargetMode="External" /><Relationship Id="rId2" Type="http://schemas.openxmlformats.org/officeDocument/2006/relationships/hyperlink" Target="mailto:wjb1946@aol.com" TargetMode="External" /><Relationship Id="rId3" Type="http://schemas.openxmlformats.org/officeDocument/2006/relationships/hyperlink" Target="mailto:aroberts@american-bus-inc.com" TargetMode="External" /><Relationship Id="rId4" Type="http://schemas.openxmlformats.org/officeDocument/2006/relationships/hyperlink" Target="http://www.american-bus-inc.com/" TargetMode="External" /><Relationship Id="rId5" Type="http://schemas.openxmlformats.org/officeDocument/2006/relationships/hyperlink" Target="mailto:tkrusling@gemcitytire.com" TargetMode="External" /><Relationship Id="rId6" Type="http://schemas.openxmlformats.org/officeDocument/2006/relationships/hyperlink" Target="http://www.gemcitytire.com/" TargetMode="External" /><Relationship Id="rId7" Type="http://schemas.openxmlformats.org/officeDocument/2006/relationships/hyperlink" Target="http://www.tacbusparts.com/" TargetMode="External" /><Relationship Id="rId8" Type="http://schemas.openxmlformats.org/officeDocument/2006/relationships/hyperlink" Target="mailto:sales@tacbusparts.com" TargetMode="External" /><Relationship Id="rId9" Type="http://schemas.openxmlformats.org/officeDocument/2006/relationships/hyperlink" Target="http://www.daytontireinc.com/" TargetMode="External" /><Relationship Id="rId10" Type="http://schemas.openxmlformats.org/officeDocument/2006/relationships/hyperlink" Target="mailto:tsettles@grismertire.com" TargetMode="External" /><Relationship Id="rId11" Type="http://schemas.openxmlformats.org/officeDocument/2006/relationships/hyperlink" Target="mailto:dqstarter@gmail.com" TargetMode="External" /><Relationship Id="rId12" Type="http://schemas.openxmlformats.org/officeDocument/2006/relationships/hyperlink" Target="mailto:mzwiesler@daytontireinc.com" TargetMode="External" /><Relationship Id="rId13" Type="http://schemas.openxmlformats.org/officeDocument/2006/relationships/hyperlink" Target="mailto:mwwolf@wselectronics.com" TargetMode="External" /><Relationship Id="rId14" Type="http://schemas.openxmlformats.org/officeDocument/2006/relationships/hyperlink" Target="mailto:tmuench@sumereltire.com" TargetMode="External" /><Relationship Id="rId15" Type="http://schemas.openxmlformats.org/officeDocument/2006/relationships/hyperlink" Target="http://www.dqstarter.com/" TargetMode="External" /><Relationship Id="rId16" Type="http://schemas.openxmlformats.org/officeDocument/2006/relationships/hyperlink" Target="http://www.grismertire.com/" TargetMode="External" /><Relationship Id="rId17" Type="http://schemas.openxmlformats.org/officeDocument/2006/relationships/hyperlink" Target="http://www.acutread.com/" TargetMode="External" /><Relationship Id="rId18" Type="http://schemas.openxmlformats.org/officeDocument/2006/relationships/hyperlink" Target="http://www.wselectronics.com/" TargetMode="Externa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oberts@american-bus-inc.com" TargetMode="External" /><Relationship Id="rId2" Type="http://schemas.openxmlformats.org/officeDocument/2006/relationships/hyperlink" Target="http://www.american-bus-inc.com/" TargetMode="External" /><Relationship Id="rId3" Type="http://schemas.openxmlformats.org/officeDocument/2006/relationships/hyperlink" Target="http://www.acutread.com/" TargetMode="External" /><Relationship Id="rId4" Type="http://schemas.openxmlformats.org/officeDocument/2006/relationships/hyperlink" Target="mailto:sales@tacbusparts.com" TargetMode="External" /><Relationship Id="rId5" Type="http://schemas.openxmlformats.org/officeDocument/2006/relationships/hyperlink" Target="http://www.angeltrax.com/" TargetMode="External" /><Relationship Id="rId6" Type="http://schemas.openxmlformats.org/officeDocument/2006/relationships/hyperlink" Target="http://www.fortressmobile.com/" TargetMode="External" /><Relationship Id="rId7" Type="http://schemas.openxmlformats.org/officeDocument/2006/relationships/hyperlink" Target="mailto:jhealey@remcom.com" TargetMode="External" /><Relationship Id="rId8" Type="http://schemas.openxmlformats.org/officeDocument/2006/relationships/hyperlink" Target="http://www.remcomm.com/" TargetMode="External" /><Relationship Id="rId9" Type="http://schemas.openxmlformats.org/officeDocument/2006/relationships/hyperlink" Target="mailto:contracts@angeltrax.co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F28"/>
  <sheetViews>
    <sheetView tabSelected="1" view="pageBreakPreview" zoomScaleSheetLayoutView="100" zoomScalePageLayoutView="0" workbookViewId="0" topLeftCell="A1">
      <selection activeCell="K10" sqref="K10"/>
    </sheetView>
  </sheetViews>
  <sheetFormatPr defaultColWidth="9.140625" defaultRowHeight="12.75"/>
  <cols>
    <col min="1" max="1" width="16.7109375" style="0" customWidth="1"/>
    <col min="2" max="2" width="29.28125" style="0" bestFit="1" customWidth="1"/>
    <col min="3" max="3" width="21.28125" style="0" bestFit="1" customWidth="1"/>
    <col min="4" max="4" width="27.8515625" style="0" bestFit="1" customWidth="1"/>
    <col min="5" max="5" width="27.57421875" style="0" bestFit="1" customWidth="1"/>
    <col min="6" max="6" width="21.7109375" style="0" bestFit="1" customWidth="1"/>
    <col min="7" max="8" width="0" style="0" hidden="1" customWidth="1"/>
  </cols>
  <sheetData>
    <row r="1" spans="1:6" ht="18">
      <c r="A1" s="184" t="s">
        <v>531</v>
      </c>
      <c r="B1" s="185"/>
      <c r="C1" s="185"/>
      <c r="D1" s="185"/>
      <c r="E1" s="185"/>
      <c r="F1" s="181"/>
    </row>
    <row r="2" spans="1:6" ht="18">
      <c r="A2" s="184" t="s">
        <v>532</v>
      </c>
      <c r="B2" s="185"/>
      <c r="C2" s="185"/>
      <c r="D2" s="185"/>
      <c r="E2" s="185"/>
      <c r="F2" s="181"/>
    </row>
    <row r="3" spans="1:6" ht="18">
      <c r="A3" s="186" t="s">
        <v>831</v>
      </c>
      <c r="B3" s="187"/>
      <c r="C3" s="187"/>
      <c r="D3" s="187"/>
      <c r="E3" s="187"/>
      <c r="F3" s="188"/>
    </row>
    <row r="4" spans="1:6" ht="34.5">
      <c r="A4" s="78" t="s">
        <v>165</v>
      </c>
      <c r="B4" s="79" t="s">
        <v>533</v>
      </c>
      <c r="C4" s="79" t="s">
        <v>534</v>
      </c>
      <c r="D4" s="79" t="s">
        <v>535</v>
      </c>
      <c r="E4" s="79" t="s">
        <v>596</v>
      </c>
      <c r="F4" s="79" t="s">
        <v>340</v>
      </c>
    </row>
    <row r="5" spans="1:6" ht="16.5">
      <c r="A5" s="78" t="s">
        <v>536</v>
      </c>
      <c r="B5" s="51" t="s">
        <v>537</v>
      </c>
      <c r="C5" s="52" t="s">
        <v>538</v>
      </c>
      <c r="D5" s="62" t="s">
        <v>539</v>
      </c>
      <c r="E5" s="53" t="s">
        <v>599</v>
      </c>
      <c r="F5" s="51" t="s">
        <v>540</v>
      </c>
    </row>
    <row r="6" spans="1:6" ht="16.5">
      <c r="A6" s="78"/>
      <c r="B6" s="51" t="s">
        <v>541</v>
      </c>
      <c r="C6" s="52" t="s">
        <v>542</v>
      </c>
      <c r="D6" s="62" t="s">
        <v>543</v>
      </c>
      <c r="E6" s="53" t="s">
        <v>600</v>
      </c>
      <c r="F6" s="51" t="s">
        <v>544</v>
      </c>
    </row>
    <row r="7" spans="1:6" ht="16.5">
      <c r="A7" s="78" t="s">
        <v>545</v>
      </c>
      <c r="B7" s="51" t="s">
        <v>546</v>
      </c>
      <c r="C7" s="52" t="s">
        <v>547</v>
      </c>
      <c r="D7" s="62" t="s">
        <v>548</v>
      </c>
      <c r="E7" s="53" t="s">
        <v>857</v>
      </c>
      <c r="F7" s="51" t="s">
        <v>549</v>
      </c>
    </row>
    <row r="8" spans="1:6" ht="16.5">
      <c r="A8" s="78" t="s">
        <v>550</v>
      </c>
      <c r="B8" s="54" t="s">
        <v>551</v>
      </c>
      <c r="C8" s="63" t="s">
        <v>858</v>
      </c>
      <c r="D8" s="85" t="s">
        <v>552</v>
      </c>
      <c r="E8" s="86" t="s">
        <v>859</v>
      </c>
      <c r="F8" s="54" t="s">
        <v>553</v>
      </c>
    </row>
    <row r="9" spans="1:6" ht="16.5">
      <c r="A9" s="78" t="s">
        <v>554</v>
      </c>
      <c r="B9" s="56" t="s">
        <v>555</v>
      </c>
      <c r="C9" s="63" t="s">
        <v>870</v>
      </c>
      <c r="D9" s="56" t="s">
        <v>871</v>
      </c>
      <c r="E9" s="63" t="s">
        <v>601</v>
      </c>
      <c r="F9" s="54" t="s">
        <v>556</v>
      </c>
    </row>
    <row r="10" spans="1:6" ht="16.5">
      <c r="A10" s="78" t="s">
        <v>557</v>
      </c>
      <c r="B10" s="51" t="s">
        <v>558</v>
      </c>
      <c r="C10" s="52" t="s">
        <v>559</v>
      </c>
      <c r="D10" s="62" t="s">
        <v>560</v>
      </c>
      <c r="E10" s="53" t="s">
        <v>602</v>
      </c>
      <c r="F10" s="51" t="s">
        <v>561</v>
      </c>
    </row>
    <row r="11" spans="1:6" ht="16.5">
      <c r="A11" s="78" t="s">
        <v>562</v>
      </c>
      <c r="B11" s="51" t="s">
        <v>563</v>
      </c>
      <c r="C11" s="52" t="s">
        <v>564</v>
      </c>
      <c r="D11" s="62" t="s">
        <v>565</v>
      </c>
      <c r="E11" s="53" t="s">
        <v>603</v>
      </c>
      <c r="F11" s="51" t="s">
        <v>566</v>
      </c>
    </row>
    <row r="12" spans="1:6" ht="27">
      <c r="A12" s="78" t="s">
        <v>567</v>
      </c>
      <c r="B12" s="51" t="s">
        <v>568</v>
      </c>
      <c r="C12" s="52" t="s">
        <v>821</v>
      </c>
      <c r="D12" s="62" t="s">
        <v>844</v>
      </c>
      <c r="E12" s="53" t="s">
        <v>853</v>
      </c>
      <c r="F12" s="51" t="s">
        <v>854</v>
      </c>
    </row>
    <row r="13" spans="1:6" ht="69">
      <c r="A13" s="78" t="s">
        <v>569</v>
      </c>
      <c r="B13" s="57"/>
      <c r="C13" s="58"/>
      <c r="D13" s="64" t="s">
        <v>597</v>
      </c>
      <c r="E13" s="59"/>
      <c r="F13" s="57" t="s">
        <v>570</v>
      </c>
    </row>
    <row r="14" spans="1:6" ht="16.5">
      <c r="A14" s="78" t="s">
        <v>571</v>
      </c>
      <c r="B14" s="51" t="s">
        <v>572</v>
      </c>
      <c r="C14" s="65" t="s">
        <v>595</v>
      </c>
      <c r="D14" s="64" t="s">
        <v>572</v>
      </c>
      <c r="E14" s="53" t="s">
        <v>598</v>
      </c>
      <c r="F14" s="51" t="s">
        <v>573</v>
      </c>
    </row>
    <row r="15" spans="1:5" ht="16.5">
      <c r="A15" s="60"/>
      <c r="B15" s="61"/>
      <c r="C15" s="61"/>
      <c r="D15" s="61"/>
      <c r="E15" s="61"/>
    </row>
    <row r="16" spans="1:6" ht="33">
      <c r="A16" s="78" t="s">
        <v>165</v>
      </c>
      <c r="B16" s="79" t="s">
        <v>574</v>
      </c>
      <c r="C16" s="79" t="s">
        <v>575</v>
      </c>
      <c r="D16" s="79" t="s">
        <v>576</v>
      </c>
      <c r="E16" s="79" t="s">
        <v>830</v>
      </c>
      <c r="F16" s="89"/>
    </row>
    <row r="17" spans="1:6" ht="16.5">
      <c r="A17" s="78" t="s">
        <v>536</v>
      </c>
      <c r="B17" s="52" t="s">
        <v>577</v>
      </c>
      <c r="C17" s="51" t="s">
        <v>578</v>
      </c>
      <c r="D17" s="66" t="s">
        <v>579</v>
      </c>
      <c r="E17" s="62" t="s">
        <v>607</v>
      </c>
      <c r="F17" s="90"/>
    </row>
    <row r="18" spans="1:6" ht="16.5">
      <c r="A18" s="78"/>
      <c r="B18" s="52" t="s">
        <v>542</v>
      </c>
      <c r="C18" s="51" t="s">
        <v>580</v>
      </c>
      <c r="D18" s="66" t="s">
        <v>581</v>
      </c>
      <c r="E18" s="62" t="s">
        <v>608</v>
      </c>
      <c r="F18" s="90"/>
    </row>
    <row r="19" spans="1:6" ht="16.5">
      <c r="A19" s="78" t="s">
        <v>545</v>
      </c>
      <c r="B19" s="52" t="s">
        <v>604</v>
      </c>
      <c r="C19" s="51" t="s">
        <v>582</v>
      </c>
      <c r="D19" s="66" t="s">
        <v>583</v>
      </c>
      <c r="E19" s="62" t="s">
        <v>611</v>
      </c>
      <c r="F19" s="90"/>
    </row>
    <row r="20" spans="1:6" ht="16.5">
      <c r="A20" s="78" t="s">
        <v>550</v>
      </c>
      <c r="B20" s="55" t="s">
        <v>605</v>
      </c>
      <c r="C20" s="56" t="s">
        <v>869</v>
      </c>
      <c r="D20" s="67" t="s">
        <v>584</v>
      </c>
      <c r="E20" s="54" t="s">
        <v>868</v>
      </c>
      <c r="F20" s="91"/>
    </row>
    <row r="21" spans="1:6" ht="16.5">
      <c r="A21" s="78" t="s">
        <v>554</v>
      </c>
      <c r="B21" s="86" t="s">
        <v>872</v>
      </c>
      <c r="C21" s="85" t="s">
        <v>873</v>
      </c>
      <c r="D21" s="94" t="s">
        <v>874</v>
      </c>
      <c r="E21" s="85" t="s">
        <v>875</v>
      </c>
      <c r="F21" s="92"/>
    </row>
    <row r="22" spans="1:6" ht="16.5">
      <c r="A22" s="78" t="s">
        <v>557</v>
      </c>
      <c r="B22" s="52" t="s">
        <v>586</v>
      </c>
      <c r="C22" s="51" t="s">
        <v>587</v>
      </c>
      <c r="D22" s="66" t="s">
        <v>588</v>
      </c>
      <c r="E22" s="62" t="s">
        <v>609</v>
      </c>
      <c r="F22" s="90"/>
    </row>
    <row r="23" spans="1:6" ht="16.5">
      <c r="A23" s="78" t="s">
        <v>562</v>
      </c>
      <c r="B23" s="52" t="s">
        <v>589</v>
      </c>
      <c r="C23" s="51" t="s">
        <v>590</v>
      </c>
      <c r="D23" s="66"/>
      <c r="E23" s="62" t="s">
        <v>610</v>
      </c>
      <c r="F23" s="90"/>
    </row>
    <row r="24" spans="1:6" ht="16.5">
      <c r="A24" s="78" t="s">
        <v>567</v>
      </c>
      <c r="B24" s="52" t="s">
        <v>876</v>
      </c>
      <c r="C24" s="64" t="s">
        <v>853</v>
      </c>
      <c r="D24" s="65" t="s">
        <v>853</v>
      </c>
      <c r="E24" s="64" t="s">
        <v>853</v>
      </c>
      <c r="F24" s="93"/>
    </row>
    <row r="25" spans="1:6" ht="54.75">
      <c r="A25" s="78" t="s">
        <v>569</v>
      </c>
      <c r="B25" s="58" t="s">
        <v>591</v>
      </c>
      <c r="C25" s="57" t="s">
        <v>591</v>
      </c>
      <c r="D25" s="65" t="s">
        <v>592</v>
      </c>
      <c r="E25" s="64" t="s">
        <v>829</v>
      </c>
      <c r="F25" s="93"/>
    </row>
    <row r="26" spans="1:6" ht="16.5">
      <c r="A26" s="78" t="s">
        <v>571</v>
      </c>
      <c r="B26" s="52" t="s">
        <v>593</v>
      </c>
      <c r="C26" s="51" t="s">
        <v>572</v>
      </c>
      <c r="D26" s="66" t="s">
        <v>572</v>
      </c>
      <c r="E26" s="62" t="s">
        <v>572</v>
      </c>
      <c r="F26" s="90"/>
    </row>
    <row r="27" spans="1:6" ht="22.5" customHeight="1">
      <c r="A27" s="182" t="s">
        <v>606</v>
      </c>
      <c r="B27" s="183"/>
      <c r="C27" s="183"/>
      <c r="D27" s="183"/>
      <c r="E27" s="183"/>
      <c r="F27" s="181"/>
    </row>
    <row r="28" spans="1:6" ht="20.25">
      <c r="A28" s="179" t="s">
        <v>594</v>
      </c>
      <c r="B28" s="180"/>
      <c r="C28" s="180"/>
      <c r="D28" s="180"/>
      <c r="E28" s="180"/>
      <c r="F28" s="181"/>
    </row>
  </sheetData>
  <sheetProtection/>
  <mergeCells count="5">
    <mergeCell ref="A28:F28"/>
    <mergeCell ref="A27:F27"/>
    <mergeCell ref="A1:F1"/>
    <mergeCell ref="A2:F2"/>
    <mergeCell ref="A3:F3"/>
  </mergeCells>
  <hyperlinks>
    <hyperlink ref="C9" r:id="rId1" display="www.c-wtire.com "/>
    <hyperlink ref="C8" r:id="rId2" display="wjb1946@aol.com "/>
    <hyperlink ref="B8" r:id="rId3" display="aroberts@american-bus-inc.com"/>
    <hyperlink ref="B9" r:id="rId4" display="www.american-bus-inc.com"/>
    <hyperlink ref="F8" r:id="rId5" display="tkrusling@gemcitytire.com"/>
    <hyperlink ref="F9" r:id="rId6" display="www.gemcitytire.com"/>
    <hyperlink ref="D21" r:id="rId7" display="www.tacbusparts.com "/>
    <hyperlink ref="D20" r:id="rId8" display="sales@tacbusparts.com"/>
    <hyperlink ref="E9" r:id="rId9" display="www.daytontireinc.com"/>
    <hyperlink ref="B20" r:id="rId10" display="tsettles@grismertire.com"/>
    <hyperlink ref="D8" r:id="rId11" display="dqstarter@gmail.com "/>
    <hyperlink ref="E8" r:id="rId12" display="mzwiesler@daytontireinc.com "/>
    <hyperlink ref="E20" r:id="rId13" display="mwwolf@wselectronics.com "/>
    <hyperlink ref="C20" r:id="rId14" display="tmuench@sumereltire.com "/>
    <hyperlink ref="D9" r:id="rId15" display="www.dqstarter.com "/>
    <hyperlink ref="B21" r:id="rId16" display="www.grismertire.com "/>
    <hyperlink ref="C21" r:id="rId17" display="www.acutread.com "/>
    <hyperlink ref="E21" r:id="rId18" display="www.wselectronics.com "/>
  </hyperlinks>
  <printOptions horizontalCentered="1" verticalCentered="1"/>
  <pageMargins left="0.2" right="0.2" top="0.2" bottom="0.2" header="0.3" footer="0.3"/>
  <pageSetup horizontalDpi="1200" verticalDpi="1200" orientation="landscape" scale="94" r:id="rId20"/>
  <drawing r:id="rId19"/>
</worksheet>
</file>

<file path=xl/worksheets/sheet10.xml><?xml version="1.0" encoding="utf-8"?>
<worksheet xmlns="http://schemas.openxmlformats.org/spreadsheetml/2006/main" xmlns:r="http://schemas.openxmlformats.org/officeDocument/2006/relationships">
  <sheetPr>
    <tabColor theme="3" tint="-0.24997000396251678"/>
  </sheetPr>
  <dimension ref="A1:N20"/>
  <sheetViews>
    <sheetView view="pageBreakPreview" zoomScaleSheetLayoutView="100" zoomScalePageLayoutView="0" workbookViewId="0" topLeftCell="A1">
      <selection activeCell="D16" sqref="D16"/>
    </sheetView>
  </sheetViews>
  <sheetFormatPr defaultColWidth="9.140625" defaultRowHeight="12.75"/>
  <cols>
    <col min="1" max="1" width="12.7109375" style="70" bestFit="1" customWidth="1"/>
    <col min="2" max="2" width="12.57421875" style="70" bestFit="1" customWidth="1"/>
    <col min="3" max="3" width="15.8515625" style="70" bestFit="1" customWidth="1"/>
    <col min="4" max="4" width="51.57421875" style="70" bestFit="1" customWidth="1"/>
    <col min="5" max="5" width="16.57421875" style="68" bestFit="1" customWidth="1"/>
    <col min="6" max="6" width="4.57421875" style="68" bestFit="1" customWidth="1"/>
    <col min="7" max="8" width="9.8515625" style="71" hidden="1" customWidth="1"/>
    <col min="9" max="9" width="12.00390625" style="100" hidden="1" customWidth="1"/>
    <col min="10" max="10" width="0" style="101" hidden="1" customWidth="1"/>
    <col min="11" max="11" width="9.140625" style="68" customWidth="1"/>
    <col min="12" max="12" width="9.140625" style="75" customWidth="1"/>
    <col min="13" max="13" width="0" style="68" hidden="1" customWidth="1"/>
    <col min="14" max="14" width="0" style="95" hidden="1" customWidth="1"/>
    <col min="15" max="16384" width="9.140625" style="72" customWidth="1"/>
  </cols>
  <sheetData>
    <row r="1" spans="1:14" ht="13.5">
      <c r="A1" s="167"/>
      <c r="B1" s="167"/>
      <c r="C1" s="167"/>
      <c r="D1" s="166" t="s">
        <v>814</v>
      </c>
      <c r="E1" s="167"/>
      <c r="F1" s="167"/>
      <c r="G1" s="168"/>
      <c r="H1" s="168"/>
      <c r="I1" s="166">
        <v>2021</v>
      </c>
      <c r="J1" s="166">
        <v>2021</v>
      </c>
      <c r="K1" s="166">
        <v>2022</v>
      </c>
      <c r="L1" s="166">
        <v>2022</v>
      </c>
      <c r="M1" s="166" t="s">
        <v>878</v>
      </c>
      <c r="N1" s="171" t="s">
        <v>879</v>
      </c>
    </row>
    <row r="2" spans="1:14" ht="13.5">
      <c r="A2" s="172"/>
      <c r="B2" s="172"/>
      <c r="C2" s="172"/>
      <c r="D2" s="172"/>
      <c r="E2" s="167"/>
      <c r="F2" s="167"/>
      <c r="G2" s="168" t="s">
        <v>824</v>
      </c>
      <c r="H2" s="168" t="s">
        <v>824</v>
      </c>
      <c r="I2" s="173" t="s">
        <v>823</v>
      </c>
      <c r="J2" s="173" t="s">
        <v>823</v>
      </c>
      <c r="K2" s="173" t="s">
        <v>823</v>
      </c>
      <c r="L2" s="173" t="s">
        <v>823</v>
      </c>
      <c r="M2" s="166" t="s">
        <v>877</v>
      </c>
      <c r="N2" s="171" t="s">
        <v>877</v>
      </c>
    </row>
    <row r="3" spans="1:14" ht="13.5">
      <c r="A3" s="175" t="s">
        <v>1</v>
      </c>
      <c r="B3" s="175" t="s">
        <v>797</v>
      </c>
      <c r="C3" s="175" t="s">
        <v>708</v>
      </c>
      <c r="D3" s="175" t="s">
        <v>2</v>
      </c>
      <c r="E3" s="175" t="s">
        <v>800</v>
      </c>
      <c r="F3" s="175" t="s">
        <v>3</v>
      </c>
      <c r="G3" s="176" t="s">
        <v>707</v>
      </c>
      <c r="H3" s="176" t="s">
        <v>805</v>
      </c>
      <c r="I3" s="177" t="s">
        <v>707</v>
      </c>
      <c r="J3" s="177" t="s">
        <v>805</v>
      </c>
      <c r="K3" s="177" t="s">
        <v>707</v>
      </c>
      <c r="L3" s="177" t="s">
        <v>805</v>
      </c>
      <c r="M3" s="177" t="s">
        <v>805</v>
      </c>
      <c r="N3" s="178" t="s">
        <v>805</v>
      </c>
    </row>
    <row r="4" spans="1:14" ht="13.5">
      <c r="A4" s="69" t="s">
        <v>815</v>
      </c>
      <c r="B4" s="69" t="s">
        <v>679</v>
      </c>
      <c r="C4" s="69" t="s">
        <v>793</v>
      </c>
      <c r="D4" s="69" t="s">
        <v>792</v>
      </c>
      <c r="E4" s="73" t="s">
        <v>676</v>
      </c>
      <c r="F4" s="73">
        <v>1</v>
      </c>
      <c r="G4" s="74">
        <v>1650</v>
      </c>
      <c r="H4" s="74">
        <v>1237.5</v>
      </c>
      <c r="I4" s="76">
        <v>1650</v>
      </c>
      <c r="J4" s="76">
        <v>1237.5</v>
      </c>
      <c r="K4" s="76">
        <v>1745</v>
      </c>
      <c r="L4" s="99">
        <v>1308.75</v>
      </c>
      <c r="M4" s="96">
        <f>SUM(L4-J4)</f>
        <v>71.25</v>
      </c>
      <c r="N4" s="97">
        <f>SUM(L4/J4)-1</f>
        <v>0.05757575757575761</v>
      </c>
    </row>
    <row r="5" spans="1:14" ht="13.5">
      <c r="A5" s="69" t="s">
        <v>816</v>
      </c>
      <c r="B5" s="69" t="s">
        <v>679</v>
      </c>
      <c r="C5" s="69" t="s">
        <v>791</v>
      </c>
      <c r="D5" s="69" t="s">
        <v>790</v>
      </c>
      <c r="E5" s="73" t="s">
        <v>635</v>
      </c>
      <c r="F5" s="73">
        <v>1</v>
      </c>
      <c r="G5" s="74">
        <v>3000</v>
      </c>
      <c r="H5" s="74">
        <v>2250</v>
      </c>
      <c r="I5" s="76">
        <v>3000</v>
      </c>
      <c r="J5" s="76">
        <v>2250</v>
      </c>
      <c r="K5" s="76">
        <v>3205</v>
      </c>
      <c r="L5" s="99">
        <v>2403.75</v>
      </c>
      <c r="M5" s="96">
        <f aca="true" t="shared" si="0" ref="M5:M20">SUM(L5-J5)</f>
        <v>153.75</v>
      </c>
      <c r="N5" s="97">
        <f aca="true" t="shared" si="1" ref="N5:N20">SUM(L5/J5)-1</f>
        <v>0.06833333333333336</v>
      </c>
    </row>
    <row r="6" spans="1:14" ht="13.5">
      <c r="A6" s="69" t="s">
        <v>816</v>
      </c>
      <c r="B6" s="69" t="s">
        <v>679</v>
      </c>
      <c r="C6" s="69" t="s">
        <v>789</v>
      </c>
      <c r="D6" s="69" t="s">
        <v>681</v>
      </c>
      <c r="E6" s="73" t="s">
        <v>635</v>
      </c>
      <c r="F6" s="73">
        <v>1</v>
      </c>
      <c r="G6" s="74">
        <v>75</v>
      </c>
      <c r="H6" s="74">
        <v>65</v>
      </c>
      <c r="I6" s="76">
        <v>75</v>
      </c>
      <c r="J6" s="76">
        <v>65</v>
      </c>
      <c r="K6" s="76">
        <v>75</v>
      </c>
      <c r="L6" s="99">
        <v>65</v>
      </c>
      <c r="M6" s="96">
        <f t="shared" si="0"/>
        <v>0</v>
      </c>
      <c r="N6" s="97">
        <f t="shared" si="1"/>
        <v>0</v>
      </c>
    </row>
    <row r="7" spans="1:14" ht="13.5" hidden="1">
      <c r="A7" s="69" t="s">
        <v>817</v>
      </c>
      <c r="B7" s="69" t="s">
        <v>679</v>
      </c>
      <c r="C7" s="69" t="s">
        <v>788</v>
      </c>
      <c r="D7" s="69" t="s">
        <v>787</v>
      </c>
      <c r="E7" s="73" t="s">
        <v>802</v>
      </c>
      <c r="F7" s="73">
        <v>1</v>
      </c>
      <c r="G7" s="74">
        <v>2165</v>
      </c>
      <c r="H7" s="74">
        <v>1623.75</v>
      </c>
      <c r="I7" s="76" t="s">
        <v>635</v>
      </c>
      <c r="J7" s="76" t="s">
        <v>635</v>
      </c>
      <c r="K7" s="105"/>
      <c r="L7" s="102"/>
      <c r="M7" s="96" t="s">
        <v>635</v>
      </c>
      <c r="N7" s="96" t="s">
        <v>635</v>
      </c>
    </row>
    <row r="8" spans="1:14" ht="13.5">
      <c r="A8" s="69" t="s">
        <v>817</v>
      </c>
      <c r="B8" s="69" t="s">
        <v>679</v>
      </c>
      <c r="C8" s="69" t="s">
        <v>828</v>
      </c>
      <c r="D8" s="69" t="s">
        <v>787</v>
      </c>
      <c r="E8" s="73" t="s">
        <v>802</v>
      </c>
      <c r="F8" s="73">
        <v>1</v>
      </c>
      <c r="G8" s="74"/>
      <c r="H8" s="74"/>
      <c r="I8" s="76">
        <v>2165</v>
      </c>
      <c r="J8" s="76">
        <v>1623.75</v>
      </c>
      <c r="K8" s="103">
        <v>2273</v>
      </c>
      <c r="L8" s="104">
        <v>1704.75</v>
      </c>
      <c r="M8" s="96">
        <f t="shared" si="0"/>
        <v>81</v>
      </c>
      <c r="N8" s="97">
        <f t="shared" si="1"/>
        <v>0.04988452655889142</v>
      </c>
    </row>
    <row r="9" spans="1:14" ht="13.5">
      <c r="A9" s="69" t="s">
        <v>817</v>
      </c>
      <c r="B9" s="69" t="s">
        <v>679</v>
      </c>
      <c r="C9" s="69" t="s">
        <v>828</v>
      </c>
      <c r="D9" s="69" t="s">
        <v>787</v>
      </c>
      <c r="E9" s="73" t="s">
        <v>802</v>
      </c>
      <c r="F9" s="73">
        <v>1</v>
      </c>
      <c r="G9" s="74"/>
      <c r="H9" s="74"/>
      <c r="I9" s="76">
        <v>2165</v>
      </c>
      <c r="J9" s="76">
        <v>1623.75</v>
      </c>
      <c r="K9" s="76">
        <v>2903</v>
      </c>
      <c r="L9" s="99">
        <v>2177.25</v>
      </c>
      <c r="M9" s="96">
        <f t="shared" si="0"/>
        <v>553.5</v>
      </c>
      <c r="N9" s="97">
        <f t="shared" si="1"/>
        <v>0.340877598152425</v>
      </c>
    </row>
    <row r="10" spans="1:14" ht="13.5" hidden="1">
      <c r="A10" s="69" t="s">
        <v>817</v>
      </c>
      <c r="B10" s="69" t="s">
        <v>679</v>
      </c>
      <c r="C10" s="69" t="s">
        <v>786</v>
      </c>
      <c r="D10" s="69" t="s">
        <v>780</v>
      </c>
      <c r="E10" s="73" t="s">
        <v>802</v>
      </c>
      <c r="F10" s="73">
        <v>1</v>
      </c>
      <c r="G10" s="74">
        <v>2625</v>
      </c>
      <c r="H10" s="74">
        <v>1968.75</v>
      </c>
      <c r="I10" s="76">
        <v>2625</v>
      </c>
      <c r="J10" s="76">
        <v>1968.75</v>
      </c>
      <c r="K10" s="105"/>
      <c r="L10" s="102"/>
      <c r="M10" s="96">
        <f t="shared" si="0"/>
        <v>-1968.75</v>
      </c>
      <c r="N10" s="97">
        <f t="shared" si="1"/>
        <v>-1</v>
      </c>
    </row>
    <row r="11" spans="1:14" ht="13.5" hidden="1">
      <c r="A11" s="69" t="s">
        <v>817</v>
      </c>
      <c r="B11" s="69" t="s">
        <v>679</v>
      </c>
      <c r="C11" s="69" t="s">
        <v>785</v>
      </c>
      <c r="D11" s="69" t="s">
        <v>784</v>
      </c>
      <c r="E11" s="73" t="s">
        <v>802</v>
      </c>
      <c r="F11" s="73">
        <v>1</v>
      </c>
      <c r="G11" s="74">
        <v>3780</v>
      </c>
      <c r="H11" s="74">
        <v>2835</v>
      </c>
      <c r="I11" s="76">
        <v>3780</v>
      </c>
      <c r="J11" s="76">
        <v>2835</v>
      </c>
      <c r="K11" s="105"/>
      <c r="L11" s="102"/>
      <c r="M11" s="96">
        <f t="shared" si="0"/>
        <v>-2835</v>
      </c>
      <c r="N11" s="97">
        <f t="shared" si="1"/>
        <v>-1</v>
      </c>
    </row>
    <row r="12" spans="1:14" ht="13.5">
      <c r="A12" s="69" t="s">
        <v>817</v>
      </c>
      <c r="B12" s="69" t="s">
        <v>798</v>
      </c>
      <c r="C12" s="69" t="s">
        <v>783</v>
      </c>
      <c r="D12" s="69" t="s">
        <v>782</v>
      </c>
      <c r="E12" s="73" t="s">
        <v>804</v>
      </c>
      <c r="F12" s="73">
        <v>1</v>
      </c>
      <c r="G12" s="74">
        <v>3520</v>
      </c>
      <c r="H12" s="74">
        <v>2640</v>
      </c>
      <c r="I12" s="76">
        <v>3520</v>
      </c>
      <c r="J12" s="76">
        <v>1640</v>
      </c>
      <c r="K12" s="76">
        <v>4378</v>
      </c>
      <c r="L12" s="99">
        <v>3502.4</v>
      </c>
      <c r="M12" s="96">
        <f t="shared" si="0"/>
        <v>1862.4</v>
      </c>
      <c r="N12" s="97">
        <f t="shared" si="1"/>
        <v>1.135609756097561</v>
      </c>
    </row>
    <row r="13" spans="1:14" ht="13.5">
      <c r="A13" s="69" t="s">
        <v>817</v>
      </c>
      <c r="B13" s="69" t="s">
        <v>798</v>
      </c>
      <c r="C13" s="69" t="s">
        <v>781</v>
      </c>
      <c r="D13" s="69" t="s">
        <v>780</v>
      </c>
      <c r="E13" s="73" t="s">
        <v>804</v>
      </c>
      <c r="F13" s="73">
        <v>1</v>
      </c>
      <c r="G13" s="74">
        <v>6739</v>
      </c>
      <c r="H13" s="74">
        <v>5054.25</v>
      </c>
      <c r="I13" s="76">
        <v>6922</v>
      </c>
      <c r="J13" s="76">
        <v>5191.5</v>
      </c>
      <c r="K13" s="76">
        <v>7706</v>
      </c>
      <c r="L13" s="99">
        <v>6164.8</v>
      </c>
      <c r="M13" s="96">
        <f t="shared" si="0"/>
        <v>973.3000000000002</v>
      </c>
      <c r="N13" s="97">
        <f t="shared" si="1"/>
        <v>0.18747953385341432</v>
      </c>
    </row>
    <row r="14" spans="1:14" ht="13.5">
      <c r="A14" s="69" t="s">
        <v>817</v>
      </c>
      <c r="B14" s="69" t="s">
        <v>798</v>
      </c>
      <c r="C14" s="69" t="s">
        <v>779</v>
      </c>
      <c r="D14" s="69" t="s">
        <v>778</v>
      </c>
      <c r="E14" s="73" t="s">
        <v>804</v>
      </c>
      <c r="F14" s="73">
        <v>1</v>
      </c>
      <c r="G14" s="74">
        <v>10298</v>
      </c>
      <c r="H14" s="74">
        <v>7723.5</v>
      </c>
      <c r="I14" s="76">
        <v>10323</v>
      </c>
      <c r="J14" s="76">
        <v>7742.25</v>
      </c>
      <c r="K14" s="76">
        <v>13745</v>
      </c>
      <c r="L14" s="99">
        <v>10996</v>
      </c>
      <c r="M14" s="96">
        <f t="shared" si="0"/>
        <v>3253.75</v>
      </c>
      <c r="N14" s="97">
        <f t="shared" si="1"/>
        <v>0.4202589686460654</v>
      </c>
    </row>
    <row r="15" spans="1:14" ht="13.5">
      <c r="A15" s="69" t="s">
        <v>817</v>
      </c>
      <c r="B15" s="69" t="s">
        <v>798</v>
      </c>
      <c r="C15" s="69" t="s">
        <v>777</v>
      </c>
      <c r="D15" s="69" t="s">
        <v>776</v>
      </c>
      <c r="E15" s="73" t="s">
        <v>804</v>
      </c>
      <c r="F15" s="73">
        <v>1</v>
      </c>
      <c r="G15" s="74">
        <v>7263</v>
      </c>
      <c r="H15" s="74">
        <v>5447.25</v>
      </c>
      <c r="I15" s="76">
        <v>7446</v>
      </c>
      <c r="J15" s="76">
        <v>5584.5</v>
      </c>
      <c r="K15" s="76">
        <v>8289</v>
      </c>
      <c r="L15" s="99">
        <v>6631.2</v>
      </c>
      <c r="M15" s="96">
        <f t="shared" si="0"/>
        <v>1046.6999999999998</v>
      </c>
      <c r="N15" s="97">
        <f t="shared" si="1"/>
        <v>0.18742949234488315</v>
      </c>
    </row>
    <row r="16" spans="1:14" ht="13.5">
      <c r="A16" s="69" t="s">
        <v>817</v>
      </c>
      <c r="B16" s="69" t="s">
        <v>798</v>
      </c>
      <c r="C16" s="69" t="s">
        <v>775</v>
      </c>
      <c r="D16" s="69" t="s">
        <v>774</v>
      </c>
      <c r="E16" s="73" t="s">
        <v>803</v>
      </c>
      <c r="F16" s="73">
        <v>1</v>
      </c>
      <c r="G16" s="74">
        <v>14038</v>
      </c>
      <c r="H16" s="74">
        <v>10528.5</v>
      </c>
      <c r="I16" s="76">
        <v>13625</v>
      </c>
      <c r="J16" s="76">
        <v>10218.75</v>
      </c>
      <c r="K16" s="76">
        <v>15167</v>
      </c>
      <c r="L16" s="99">
        <v>12133.6</v>
      </c>
      <c r="M16" s="96">
        <f t="shared" si="0"/>
        <v>1914.8500000000004</v>
      </c>
      <c r="N16" s="97">
        <f t="shared" si="1"/>
        <v>0.18738593272171267</v>
      </c>
    </row>
    <row r="17" spans="1:14" ht="13.5" hidden="1">
      <c r="A17" s="69" t="s">
        <v>818</v>
      </c>
      <c r="B17" s="69"/>
      <c r="C17" s="69" t="s">
        <v>773</v>
      </c>
      <c r="D17" s="69" t="s">
        <v>772</v>
      </c>
      <c r="E17" s="73" t="s">
        <v>635</v>
      </c>
      <c r="F17" s="73">
        <v>1</v>
      </c>
      <c r="G17" s="74" t="s">
        <v>635</v>
      </c>
      <c r="H17" s="74" t="s">
        <v>635</v>
      </c>
      <c r="I17" s="76" t="s">
        <v>635</v>
      </c>
      <c r="J17" s="76" t="s">
        <v>635</v>
      </c>
      <c r="K17" s="76" t="s">
        <v>635</v>
      </c>
      <c r="L17" s="99" t="s">
        <v>635</v>
      </c>
      <c r="M17" s="96" t="s">
        <v>635</v>
      </c>
      <c r="N17" s="96" t="s">
        <v>635</v>
      </c>
    </row>
    <row r="18" spans="1:14" ht="13.5">
      <c r="A18" s="69" t="s">
        <v>796</v>
      </c>
      <c r="B18" s="69"/>
      <c r="C18" s="69" t="s">
        <v>771</v>
      </c>
      <c r="D18" s="69" t="s">
        <v>770</v>
      </c>
      <c r="E18" s="73" t="s">
        <v>635</v>
      </c>
      <c r="F18" s="73">
        <v>1</v>
      </c>
      <c r="G18" s="74">
        <v>300</v>
      </c>
      <c r="H18" s="74">
        <v>300</v>
      </c>
      <c r="I18" s="76">
        <v>300</v>
      </c>
      <c r="J18" s="76">
        <v>300</v>
      </c>
      <c r="K18" s="76">
        <v>300</v>
      </c>
      <c r="L18" s="99">
        <v>300</v>
      </c>
      <c r="M18" s="96">
        <f t="shared" si="0"/>
        <v>0</v>
      </c>
      <c r="N18" s="97">
        <f t="shared" si="1"/>
        <v>0</v>
      </c>
    </row>
    <row r="19" spans="1:14" ht="13.5">
      <c r="A19" s="69" t="s">
        <v>796</v>
      </c>
      <c r="B19" s="69"/>
      <c r="C19" s="69" t="s">
        <v>769</v>
      </c>
      <c r="D19" s="69" t="s">
        <v>768</v>
      </c>
      <c r="E19" s="73" t="s">
        <v>635</v>
      </c>
      <c r="F19" s="73">
        <v>1</v>
      </c>
      <c r="G19" s="74">
        <v>500</v>
      </c>
      <c r="H19" s="74">
        <v>500</v>
      </c>
      <c r="I19" s="76">
        <v>500</v>
      </c>
      <c r="J19" s="76">
        <v>500</v>
      </c>
      <c r="K19" s="76">
        <v>800</v>
      </c>
      <c r="L19" s="99">
        <v>800</v>
      </c>
      <c r="M19" s="96">
        <f t="shared" si="0"/>
        <v>300</v>
      </c>
      <c r="N19" s="97">
        <f t="shared" si="1"/>
        <v>0.6000000000000001</v>
      </c>
    </row>
    <row r="20" spans="1:14" ht="13.5">
      <c r="A20" s="69" t="s">
        <v>812</v>
      </c>
      <c r="B20" s="69"/>
      <c r="C20" s="69" t="s">
        <v>767</v>
      </c>
      <c r="D20" s="69" t="s">
        <v>766</v>
      </c>
      <c r="E20" s="73" t="s">
        <v>635</v>
      </c>
      <c r="F20" s="73">
        <v>1</v>
      </c>
      <c r="G20" s="74">
        <v>262.49</v>
      </c>
      <c r="H20" s="74">
        <v>262.49</v>
      </c>
      <c r="I20" s="76">
        <v>262.49</v>
      </c>
      <c r="J20" s="76">
        <v>262.49</v>
      </c>
      <c r="K20" s="76">
        <v>265</v>
      </c>
      <c r="L20" s="99">
        <v>238.5</v>
      </c>
      <c r="M20" s="96">
        <f t="shared" si="0"/>
        <v>-23.99000000000001</v>
      </c>
      <c r="N20" s="97">
        <f t="shared" si="1"/>
        <v>-0.09139395786506155</v>
      </c>
    </row>
  </sheetData>
  <sheetProtection/>
  <autoFilter ref="A3:L3"/>
  <printOptions/>
  <pageMargins left="0.2" right="0.2" top="1" bottom="0.2"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D29"/>
  <sheetViews>
    <sheetView view="pageBreakPreview" zoomScaleSheetLayoutView="100" zoomScalePageLayoutView="0" workbookViewId="0" topLeftCell="A1">
      <selection activeCell="D14" sqref="D14"/>
    </sheetView>
  </sheetViews>
  <sheetFormatPr defaultColWidth="9.140625" defaultRowHeight="12.75"/>
  <cols>
    <col min="1" max="1" width="16.7109375" style="0" customWidth="1"/>
    <col min="2" max="2" width="29.421875" style="0" bestFit="1" customWidth="1"/>
    <col min="3" max="3" width="23.7109375" style="0" bestFit="1" customWidth="1"/>
    <col min="4" max="4" width="28.57421875" style="0" bestFit="1" customWidth="1"/>
  </cols>
  <sheetData>
    <row r="1" spans="1:4" ht="17.25">
      <c r="A1" s="189" t="s">
        <v>531</v>
      </c>
      <c r="B1" s="190"/>
      <c r="C1" s="190"/>
      <c r="D1" s="190"/>
    </row>
    <row r="2" spans="1:4" ht="17.25">
      <c r="A2" s="189" t="s">
        <v>612</v>
      </c>
      <c r="B2" s="190"/>
      <c r="C2" s="190"/>
      <c r="D2" s="190"/>
    </row>
    <row r="3" spans="1:4" ht="17.25">
      <c r="A3" s="191" t="s">
        <v>831</v>
      </c>
      <c r="B3" s="192"/>
      <c r="C3" s="192"/>
      <c r="D3" s="192"/>
    </row>
    <row r="4" spans="1:4" ht="17.25">
      <c r="A4" s="106"/>
      <c r="B4" s="107"/>
      <c r="C4" s="107"/>
      <c r="D4" s="107"/>
    </row>
    <row r="5" spans="1:4" ht="16.5">
      <c r="A5" s="87" t="s">
        <v>165</v>
      </c>
      <c r="B5" s="88" t="s">
        <v>533</v>
      </c>
      <c r="C5" s="88" t="s">
        <v>613</v>
      </c>
      <c r="D5" s="88" t="s">
        <v>614</v>
      </c>
    </row>
    <row r="6" spans="1:4" ht="16.5">
      <c r="A6" s="87" t="s">
        <v>536</v>
      </c>
      <c r="B6" s="51" t="s">
        <v>537</v>
      </c>
      <c r="C6" s="52" t="s">
        <v>616</v>
      </c>
      <c r="D6" s="62" t="s">
        <v>622</v>
      </c>
    </row>
    <row r="7" spans="1:4" ht="16.5">
      <c r="A7" s="87"/>
      <c r="B7" s="51" t="s">
        <v>541</v>
      </c>
      <c r="C7" s="52" t="s">
        <v>617</v>
      </c>
      <c r="D7" s="62" t="s">
        <v>623</v>
      </c>
    </row>
    <row r="8" spans="1:4" ht="16.5">
      <c r="A8" s="87" t="s">
        <v>545</v>
      </c>
      <c r="B8" s="51" t="s">
        <v>546</v>
      </c>
      <c r="C8" s="52" t="s">
        <v>860</v>
      </c>
      <c r="D8" s="62" t="s">
        <v>880</v>
      </c>
    </row>
    <row r="9" spans="1:4" ht="16.5">
      <c r="A9" s="87" t="s">
        <v>550</v>
      </c>
      <c r="B9" s="54" t="s">
        <v>551</v>
      </c>
      <c r="C9" s="84" t="s">
        <v>861</v>
      </c>
      <c r="D9" s="56" t="s">
        <v>881</v>
      </c>
    </row>
    <row r="10" spans="1:4" ht="16.5">
      <c r="A10" s="87" t="s">
        <v>554</v>
      </c>
      <c r="B10" s="56" t="s">
        <v>555</v>
      </c>
      <c r="C10" s="63" t="s">
        <v>618</v>
      </c>
      <c r="D10" s="56" t="s">
        <v>624</v>
      </c>
    </row>
    <row r="11" spans="1:4" ht="16.5">
      <c r="A11" s="87" t="s">
        <v>557</v>
      </c>
      <c r="B11" s="51" t="s">
        <v>558</v>
      </c>
      <c r="C11" s="52" t="s">
        <v>619</v>
      </c>
      <c r="D11" s="62" t="s">
        <v>882</v>
      </c>
    </row>
    <row r="12" spans="1:4" ht="16.5">
      <c r="A12" s="87" t="s">
        <v>562</v>
      </c>
      <c r="B12" s="51" t="s">
        <v>563</v>
      </c>
      <c r="C12" s="52" t="s">
        <v>620</v>
      </c>
      <c r="D12" s="62"/>
    </row>
    <row r="13" spans="1:4" ht="27">
      <c r="A13" s="87" t="s">
        <v>567</v>
      </c>
      <c r="B13" s="51" t="s">
        <v>568</v>
      </c>
      <c r="C13" s="52" t="s">
        <v>862</v>
      </c>
      <c r="D13" s="62" t="s">
        <v>883</v>
      </c>
    </row>
    <row r="14" spans="1:4" ht="33">
      <c r="A14" s="87" t="s">
        <v>569</v>
      </c>
      <c r="B14" s="57"/>
      <c r="C14" s="58" t="s">
        <v>621</v>
      </c>
      <c r="D14" s="64" t="s">
        <v>625</v>
      </c>
    </row>
    <row r="15" spans="1:4" ht="16.5">
      <c r="A15" s="87" t="s">
        <v>571</v>
      </c>
      <c r="B15" s="51" t="s">
        <v>572</v>
      </c>
      <c r="C15" s="65" t="s">
        <v>572</v>
      </c>
      <c r="D15" s="64" t="s">
        <v>572</v>
      </c>
    </row>
    <row r="16" spans="1:4" ht="16.5">
      <c r="A16" s="60"/>
      <c r="B16" s="61"/>
      <c r="C16" s="61"/>
      <c r="D16" s="61"/>
    </row>
    <row r="17" spans="1:3" ht="33">
      <c r="A17" s="87" t="s">
        <v>165</v>
      </c>
      <c r="B17" s="88" t="s">
        <v>615</v>
      </c>
      <c r="C17" s="88" t="s">
        <v>576</v>
      </c>
    </row>
    <row r="18" spans="1:3" ht="16.5">
      <c r="A18" s="87" t="s">
        <v>536</v>
      </c>
      <c r="B18" s="52" t="s">
        <v>626</v>
      </c>
      <c r="C18" s="66" t="s">
        <v>579</v>
      </c>
    </row>
    <row r="19" spans="1:3" ht="16.5">
      <c r="A19" s="87"/>
      <c r="B19" s="52" t="s">
        <v>627</v>
      </c>
      <c r="C19" s="66" t="s">
        <v>581</v>
      </c>
    </row>
    <row r="20" spans="1:3" ht="16.5">
      <c r="A20" s="87" t="s">
        <v>545</v>
      </c>
      <c r="B20" s="52" t="s">
        <v>628</v>
      </c>
      <c r="C20" s="66" t="s">
        <v>583</v>
      </c>
    </row>
    <row r="21" spans="1:3" ht="16.5">
      <c r="A21" s="87" t="s">
        <v>550</v>
      </c>
      <c r="B21" s="55" t="s">
        <v>629</v>
      </c>
      <c r="C21" s="67" t="s">
        <v>584</v>
      </c>
    </row>
    <row r="22" spans="1:3" ht="16.5">
      <c r="A22" s="87" t="s">
        <v>554</v>
      </c>
      <c r="B22" s="55" t="s">
        <v>630</v>
      </c>
      <c r="C22" s="66" t="s">
        <v>585</v>
      </c>
    </row>
    <row r="23" spans="1:3" ht="16.5">
      <c r="A23" s="87" t="s">
        <v>557</v>
      </c>
      <c r="B23" s="52" t="s">
        <v>631</v>
      </c>
      <c r="C23" s="66" t="s">
        <v>588</v>
      </c>
    </row>
    <row r="24" spans="1:3" ht="16.5">
      <c r="A24" s="87" t="s">
        <v>562</v>
      </c>
      <c r="B24" s="52" t="s">
        <v>632</v>
      </c>
      <c r="C24" s="66"/>
    </row>
    <row r="25" spans="1:3" ht="16.5">
      <c r="A25" s="87" t="s">
        <v>567</v>
      </c>
      <c r="B25" s="52" t="s">
        <v>853</v>
      </c>
      <c r="C25" s="65" t="s">
        <v>853</v>
      </c>
    </row>
    <row r="26" spans="1:3" ht="41.25">
      <c r="A26" s="87" t="s">
        <v>569</v>
      </c>
      <c r="B26" s="58" t="s">
        <v>591</v>
      </c>
      <c r="C26" s="65" t="s">
        <v>633</v>
      </c>
    </row>
    <row r="27" spans="1:3" ht="16.5">
      <c r="A27" s="87" t="s">
        <v>571</v>
      </c>
      <c r="B27" s="52" t="s">
        <v>572</v>
      </c>
      <c r="C27" s="66" t="s">
        <v>572</v>
      </c>
    </row>
    <row r="29" spans="1:4" ht="18.75" customHeight="1">
      <c r="A29" s="193" t="s">
        <v>594</v>
      </c>
      <c r="B29" s="194"/>
      <c r="C29" s="194"/>
      <c r="D29" s="194"/>
    </row>
  </sheetData>
  <sheetProtection/>
  <mergeCells count="4">
    <mergeCell ref="A1:D1"/>
    <mergeCell ref="A2:D2"/>
    <mergeCell ref="A3:D3"/>
    <mergeCell ref="A29:D29"/>
  </mergeCells>
  <hyperlinks>
    <hyperlink ref="B9" r:id="rId1" display="aroberts@american-bus-inc.com"/>
    <hyperlink ref="B10" r:id="rId2" display="www.american-bus-inc.com"/>
    <hyperlink ref="C22" r:id="rId3" display="www.acutread.com"/>
    <hyperlink ref="C21" r:id="rId4" display="sales@tacbusparts.com"/>
    <hyperlink ref="C10" r:id="rId5" display="www.angeltrax.com"/>
    <hyperlink ref="D10" r:id="rId6" display="www.fortressmobile.com"/>
    <hyperlink ref="B21" r:id="rId7" display="jhealey@remcom.com"/>
    <hyperlink ref="B22" r:id="rId8" display="www.remcomm.com"/>
    <hyperlink ref="C9" r:id="rId9" display="contracts@angeltrax.com "/>
  </hyperlinks>
  <printOptions horizontalCentered="1" verticalCentered="1"/>
  <pageMargins left="0.2" right="0.2" top="0.2" bottom="0.2" header="0.3" footer="0.3"/>
  <pageSetup horizontalDpi="1200" verticalDpi="1200" orientation="landscape" r:id="rId10"/>
</worksheet>
</file>

<file path=xl/worksheets/sheet3.xml><?xml version="1.0" encoding="utf-8"?>
<worksheet xmlns="http://schemas.openxmlformats.org/spreadsheetml/2006/main" xmlns:r="http://schemas.openxmlformats.org/officeDocument/2006/relationships">
  <sheetPr>
    <tabColor theme="6" tint="-0.24997000396251678"/>
  </sheetPr>
  <dimension ref="A1:L19"/>
  <sheetViews>
    <sheetView view="pageBreakPreview" zoomScaleSheetLayoutView="100" zoomScalePageLayoutView="0" workbookViewId="0" topLeftCell="A1">
      <pane ySplit="1" topLeftCell="A2" activePane="bottomLeft" state="frozen"/>
      <selection pane="topLeft" activeCell="A1" sqref="A1"/>
      <selection pane="bottomLeft" activeCell="K14" sqref="K14"/>
    </sheetView>
  </sheetViews>
  <sheetFormatPr defaultColWidth="9.140625" defaultRowHeight="12.75"/>
  <cols>
    <col min="1" max="1" width="6.28125" style="2" bestFit="1" customWidth="1"/>
    <col min="2" max="2" width="9.421875" style="2" customWidth="1"/>
    <col min="3" max="3" width="25.57421875" style="2" bestFit="1" customWidth="1"/>
    <col min="4" max="4" width="15.421875" style="2" bestFit="1" customWidth="1"/>
    <col min="5" max="5" width="11.57421875" style="2" bestFit="1" customWidth="1"/>
    <col min="6" max="6" width="12.28125" style="2" customWidth="1"/>
    <col min="7" max="7" width="8.28125" style="3" hidden="1" customWidth="1"/>
    <col min="8" max="8" width="8.28125" style="108" customWidth="1"/>
    <col min="9" max="9" width="8.421875" style="3" hidden="1" customWidth="1"/>
    <col min="10" max="10" width="8.421875" style="80" hidden="1" customWidth="1"/>
    <col min="11" max="11" width="20.28125" style="2" bestFit="1" customWidth="1"/>
    <col min="12" max="12" width="7.7109375" style="2" customWidth="1"/>
    <col min="13" max="16384" width="8.8515625" style="2" customWidth="1"/>
  </cols>
  <sheetData>
    <row r="1" spans="1:12" ht="26.25">
      <c r="A1" s="125" t="s">
        <v>57</v>
      </c>
      <c r="B1" s="125" t="s">
        <v>0</v>
      </c>
      <c r="C1" s="125" t="s">
        <v>2</v>
      </c>
      <c r="D1" s="125" t="s">
        <v>92</v>
      </c>
      <c r="E1" s="126" t="s">
        <v>4</v>
      </c>
      <c r="F1" s="127" t="s">
        <v>111</v>
      </c>
      <c r="G1" s="127" t="s">
        <v>833</v>
      </c>
      <c r="H1" s="127" t="s">
        <v>832</v>
      </c>
      <c r="I1" s="127" t="s">
        <v>834</v>
      </c>
      <c r="J1" s="128" t="s">
        <v>835</v>
      </c>
      <c r="K1" s="129" t="s">
        <v>56</v>
      </c>
      <c r="L1" s="129" t="s">
        <v>165</v>
      </c>
    </row>
    <row r="2" spans="1:12" s="1" customFormat="1" ht="12.75">
      <c r="A2" s="9">
        <v>101</v>
      </c>
      <c r="B2" s="9" t="s">
        <v>58</v>
      </c>
      <c r="C2" s="10" t="s">
        <v>95</v>
      </c>
      <c r="D2" s="10" t="s">
        <v>93</v>
      </c>
      <c r="E2" s="10" t="s">
        <v>89</v>
      </c>
      <c r="F2" s="120" t="s">
        <v>270</v>
      </c>
      <c r="G2" s="120">
        <v>239</v>
      </c>
      <c r="H2" s="121">
        <v>259</v>
      </c>
      <c r="I2" s="120">
        <f>SUM(H2-G2)</f>
        <v>20</v>
      </c>
      <c r="J2" s="122">
        <f>SUM(H2/G2)-1</f>
        <v>0.08368200836820083</v>
      </c>
      <c r="K2" s="123" t="s">
        <v>271</v>
      </c>
      <c r="L2" s="124" t="s">
        <v>300</v>
      </c>
    </row>
    <row r="3" spans="1:12" s="1" customFormat="1" ht="12.75">
      <c r="A3" s="9">
        <v>102</v>
      </c>
      <c r="B3" s="9" t="s">
        <v>58</v>
      </c>
      <c r="C3" s="10" t="s">
        <v>95</v>
      </c>
      <c r="D3" s="10" t="s">
        <v>94</v>
      </c>
      <c r="E3" s="10" t="s">
        <v>89</v>
      </c>
      <c r="F3" s="120" t="s">
        <v>272</v>
      </c>
      <c r="G3" s="120">
        <v>169</v>
      </c>
      <c r="H3" s="121">
        <v>189</v>
      </c>
      <c r="I3" s="120">
        <f aca="true" t="shared" si="0" ref="I3:I19">SUM(H3-G3)</f>
        <v>20</v>
      </c>
      <c r="J3" s="122">
        <f aca="true" t="shared" si="1" ref="J3:J18">SUM(H3/G3)-1</f>
        <v>0.11834319526627213</v>
      </c>
      <c r="K3" s="123" t="s">
        <v>273</v>
      </c>
      <c r="L3" s="124" t="s">
        <v>300</v>
      </c>
    </row>
    <row r="4" spans="1:12" s="1" customFormat="1" ht="12.75">
      <c r="A4" s="9">
        <v>103</v>
      </c>
      <c r="B4" s="9" t="s">
        <v>58</v>
      </c>
      <c r="C4" s="10" t="s">
        <v>96</v>
      </c>
      <c r="D4" s="10" t="s">
        <v>93</v>
      </c>
      <c r="E4" s="10" t="s">
        <v>89</v>
      </c>
      <c r="F4" s="120" t="s">
        <v>274</v>
      </c>
      <c r="G4" s="120">
        <v>149</v>
      </c>
      <c r="H4" s="121">
        <v>179</v>
      </c>
      <c r="I4" s="120">
        <f t="shared" si="0"/>
        <v>30</v>
      </c>
      <c r="J4" s="122">
        <f t="shared" si="1"/>
        <v>0.20134228187919456</v>
      </c>
      <c r="K4" s="123" t="s">
        <v>275</v>
      </c>
      <c r="L4" s="124" t="s">
        <v>300</v>
      </c>
    </row>
    <row r="5" spans="1:12" s="1" customFormat="1" ht="12.75">
      <c r="A5" s="9">
        <v>104</v>
      </c>
      <c r="B5" s="9" t="s">
        <v>58</v>
      </c>
      <c r="C5" s="10" t="s">
        <v>96</v>
      </c>
      <c r="D5" s="10" t="s">
        <v>94</v>
      </c>
      <c r="E5" s="10" t="s">
        <v>89</v>
      </c>
      <c r="F5" s="120" t="s">
        <v>276</v>
      </c>
      <c r="G5" s="120">
        <v>329</v>
      </c>
      <c r="H5" s="121">
        <v>329</v>
      </c>
      <c r="I5" s="120">
        <f t="shared" si="0"/>
        <v>0</v>
      </c>
      <c r="J5" s="122">
        <f t="shared" si="1"/>
        <v>0</v>
      </c>
      <c r="K5" s="123" t="s">
        <v>277</v>
      </c>
      <c r="L5" s="124" t="s">
        <v>300</v>
      </c>
    </row>
    <row r="6" spans="1:12" s="1" customFormat="1" ht="12.75">
      <c r="A6" s="9">
        <v>105</v>
      </c>
      <c r="B6" s="9" t="s">
        <v>58</v>
      </c>
      <c r="C6" s="10" t="s">
        <v>97</v>
      </c>
      <c r="D6" s="10" t="s">
        <v>93</v>
      </c>
      <c r="E6" s="10" t="s">
        <v>89</v>
      </c>
      <c r="F6" s="120" t="s">
        <v>278</v>
      </c>
      <c r="G6" s="120">
        <v>399</v>
      </c>
      <c r="H6" s="121">
        <v>429</v>
      </c>
      <c r="I6" s="120">
        <f t="shared" si="0"/>
        <v>30</v>
      </c>
      <c r="J6" s="122">
        <f t="shared" si="1"/>
        <v>0.07518796992481214</v>
      </c>
      <c r="K6" s="123" t="s">
        <v>279</v>
      </c>
      <c r="L6" s="124" t="s">
        <v>300</v>
      </c>
    </row>
    <row r="7" spans="1:12" s="1" customFormat="1" ht="12.75">
      <c r="A7" s="9">
        <v>106</v>
      </c>
      <c r="B7" s="9" t="s">
        <v>58</v>
      </c>
      <c r="C7" s="10" t="s">
        <v>97</v>
      </c>
      <c r="D7" s="10" t="s">
        <v>94</v>
      </c>
      <c r="E7" s="10" t="s">
        <v>89</v>
      </c>
      <c r="F7" s="120" t="s">
        <v>280</v>
      </c>
      <c r="G7" s="120">
        <v>349</v>
      </c>
      <c r="H7" s="121">
        <v>349</v>
      </c>
      <c r="I7" s="120">
        <f t="shared" si="0"/>
        <v>0</v>
      </c>
      <c r="J7" s="122">
        <f t="shared" si="1"/>
        <v>0</v>
      </c>
      <c r="K7" s="123" t="s">
        <v>281</v>
      </c>
      <c r="L7" s="124" t="s">
        <v>300</v>
      </c>
    </row>
    <row r="8" spans="1:12" s="1" customFormat="1" ht="12.75">
      <c r="A8" s="9">
        <v>107</v>
      </c>
      <c r="B8" s="9" t="s">
        <v>58</v>
      </c>
      <c r="C8" s="10" t="s">
        <v>98</v>
      </c>
      <c r="D8" s="10" t="s">
        <v>93</v>
      </c>
      <c r="E8" s="10" t="s">
        <v>89</v>
      </c>
      <c r="F8" s="120" t="s">
        <v>282</v>
      </c>
      <c r="G8" s="120">
        <v>379</v>
      </c>
      <c r="H8" s="121">
        <v>379</v>
      </c>
      <c r="I8" s="120">
        <f t="shared" si="0"/>
        <v>0</v>
      </c>
      <c r="J8" s="122">
        <f t="shared" si="1"/>
        <v>0</v>
      </c>
      <c r="K8" s="123" t="s">
        <v>271</v>
      </c>
      <c r="L8" s="124" t="s">
        <v>300</v>
      </c>
    </row>
    <row r="9" spans="1:12" s="1" customFormat="1" ht="12.75">
      <c r="A9" s="9">
        <v>108</v>
      </c>
      <c r="B9" s="9" t="s">
        <v>58</v>
      </c>
      <c r="C9" s="10" t="s">
        <v>98</v>
      </c>
      <c r="D9" s="10" t="s">
        <v>94</v>
      </c>
      <c r="E9" s="10" t="s">
        <v>89</v>
      </c>
      <c r="F9" s="120" t="s">
        <v>283</v>
      </c>
      <c r="G9" s="120">
        <v>239</v>
      </c>
      <c r="H9" s="121">
        <v>269</v>
      </c>
      <c r="I9" s="120">
        <f t="shared" si="0"/>
        <v>30</v>
      </c>
      <c r="J9" s="122">
        <f t="shared" si="1"/>
        <v>0.12552301255230125</v>
      </c>
      <c r="K9" s="123" t="s">
        <v>273</v>
      </c>
      <c r="L9" s="124" t="s">
        <v>300</v>
      </c>
    </row>
    <row r="10" spans="1:12" s="1" customFormat="1" ht="12.75">
      <c r="A10" s="9">
        <v>109</v>
      </c>
      <c r="B10" s="9" t="s">
        <v>58</v>
      </c>
      <c r="C10" s="10" t="s">
        <v>97</v>
      </c>
      <c r="D10" s="10" t="s">
        <v>93</v>
      </c>
      <c r="E10" s="10" t="s">
        <v>90</v>
      </c>
      <c r="F10" s="120" t="s">
        <v>284</v>
      </c>
      <c r="G10" s="120">
        <v>309</v>
      </c>
      <c r="H10" s="121">
        <v>349</v>
      </c>
      <c r="I10" s="120">
        <f t="shared" si="0"/>
        <v>40</v>
      </c>
      <c r="J10" s="122">
        <f t="shared" si="1"/>
        <v>0.12944983818770228</v>
      </c>
      <c r="K10" s="123" t="s">
        <v>285</v>
      </c>
      <c r="L10" s="124" t="s">
        <v>300</v>
      </c>
    </row>
    <row r="11" spans="1:12" s="1" customFormat="1" ht="12.75">
      <c r="A11" s="9">
        <v>110</v>
      </c>
      <c r="B11" s="9" t="s">
        <v>58</v>
      </c>
      <c r="C11" s="10" t="s">
        <v>97</v>
      </c>
      <c r="D11" s="10" t="s">
        <v>94</v>
      </c>
      <c r="E11" s="10" t="s">
        <v>90</v>
      </c>
      <c r="F11" s="120" t="s">
        <v>286</v>
      </c>
      <c r="G11" s="120">
        <v>209</v>
      </c>
      <c r="H11" s="121">
        <v>209</v>
      </c>
      <c r="I11" s="120">
        <f t="shared" si="0"/>
        <v>0</v>
      </c>
      <c r="J11" s="122">
        <f t="shared" si="1"/>
        <v>0</v>
      </c>
      <c r="K11" s="123" t="s">
        <v>287</v>
      </c>
      <c r="L11" s="124" t="s">
        <v>300</v>
      </c>
    </row>
    <row r="12" spans="1:12" s="1" customFormat="1" ht="12.75">
      <c r="A12" s="9">
        <v>111</v>
      </c>
      <c r="B12" s="9" t="s">
        <v>58</v>
      </c>
      <c r="C12" s="10" t="s">
        <v>98</v>
      </c>
      <c r="D12" s="10" t="s">
        <v>93</v>
      </c>
      <c r="E12" s="10" t="s">
        <v>90</v>
      </c>
      <c r="F12" s="120" t="s">
        <v>288</v>
      </c>
      <c r="G12" s="120">
        <v>339</v>
      </c>
      <c r="H12" s="121">
        <v>399</v>
      </c>
      <c r="I12" s="120">
        <f t="shared" si="0"/>
        <v>60</v>
      </c>
      <c r="J12" s="122">
        <f t="shared" si="1"/>
        <v>0.17699115044247793</v>
      </c>
      <c r="K12" s="123" t="s">
        <v>289</v>
      </c>
      <c r="L12" s="124" t="s">
        <v>300</v>
      </c>
    </row>
    <row r="13" spans="1:12" s="1" customFormat="1" ht="12.75">
      <c r="A13" s="9">
        <v>112</v>
      </c>
      <c r="B13" s="9" t="s">
        <v>58</v>
      </c>
      <c r="C13" s="10" t="s">
        <v>98</v>
      </c>
      <c r="D13" s="10" t="s">
        <v>94</v>
      </c>
      <c r="E13" s="10" t="s">
        <v>90</v>
      </c>
      <c r="F13" s="120" t="s">
        <v>290</v>
      </c>
      <c r="G13" s="120">
        <v>239</v>
      </c>
      <c r="H13" s="121">
        <v>239</v>
      </c>
      <c r="I13" s="120">
        <f t="shared" si="0"/>
        <v>0</v>
      </c>
      <c r="J13" s="122">
        <f t="shared" si="1"/>
        <v>0</v>
      </c>
      <c r="K13" s="123" t="s">
        <v>273</v>
      </c>
      <c r="L13" s="124" t="s">
        <v>300</v>
      </c>
    </row>
    <row r="14" spans="1:12" s="1" customFormat="1" ht="12.75">
      <c r="A14" s="9">
        <v>113</v>
      </c>
      <c r="B14" s="9" t="s">
        <v>58</v>
      </c>
      <c r="C14" s="10" t="s">
        <v>99</v>
      </c>
      <c r="D14" s="10" t="s">
        <v>93</v>
      </c>
      <c r="E14" s="10" t="s">
        <v>90</v>
      </c>
      <c r="F14" s="120" t="s">
        <v>291</v>
      </c>
      <c r="G14" s="120">
        <v>159</v>
      </c>
      <c r="H14" s="121">
        <v>159</v>
      </c>
      <c r="I14" s="120">
        <f t="shared" si="0"/>
        <v>0</v>
      </c>
      <c r="J14" s="122">
        <f t="shared" si="1"/>
        <v>0</v>
      </c>
      <c r="K14" s="123" t="s">
        <v>292</v>
      </c>
      <c r="L14" s="124" t="s">
        <v>300</v>
      </c>
    </row>
    <row r="15" spans="1:12" s="1" customFormat="1" ht="12.75">
      <c r="A15" s="9">
        <v>114</v>
      </c>
      <c r="B15" s="9" t="s">
        <v>58</v>
      </c>
      <c r="C15" s="10" t="s">
        <v>99</v>
      </c>
      <c r="D15" s="10" t="s">
        <v>94</v>
      </c>
      <c r="E15" s="10" t="s">
        <v>90</v>
      </c>
      <c r="F15" s="120" t="s">
        <v>293</v>
      </c>
      <c r="G15" s="120">
        <v>149</v>
      </c>
      <c r="H15" s="121">
        <v>149</v>
      </c>
      <c r="I15" s="120">
        <f t="shared" si="0"/>
        <v>0</v>
      </c>
      <c r="J15" s="122">
        <f t="shared" si="1"/>
        <v>0</v>
      </c>
      <c r="K15" s="123" t="s">
        <v>294</v>
      </c>
      <c r="L15" s="124" t="s">
        <v>300</v>
      </c>
    </row>
    <row r="16" spans="1:12" s="1" customFormat="1" ht="12.75">
      <c r="A16" s="9">
        <v>115</v>
      </c>
      <c r="B16" s="9" t="s">
        <v>58</v>
      </c>
      <c r="C16" s="10" t="s">
        <v>100</v>
      </c>
      <c r="D16" s="10" t="s">
        <v>93</v>
      </c>
      <c r="E16" s="10" t="s">
        <v>90</v>
      </c>
      <c r="F16" s="120" t="s">
        <v>295</v>
      </c>
      <c r="G16" s="120">
        <v>169</v>
      </c>
      <c r="H16" s="121">
        <v>169</v>
      </c>
      <c r="I16" s="120">
        <f t="shared" si="0"/>
        <v>0</v>
      </c>
      <c r="J16" s="122">
        <f t="shared" si="1"/>
        <v>0</v>
      </c>
      <c r="K16" s="123" t="s">
        <v>292</v>
      </c>
      <c r="L16" s="124" t="s">
        <v>300</v>
      </c>
    </row>
    <row r="17" spans="1:12" s="1" customFormat="1" ht="12.75">
      <c r="A17" s="9">
        <v>116</v>
      </c>
      <c r="B17" s="9" t="s">
        <v>58</v>
      </c>
      <c r="C17" s="10" t="s">
        <v>100</v>
      </c>
      <c r="D17" s="10" t="s">
        <v>94</v>
      </c>
      <c r="E17" s="10" t="s">
        <v>90</v>
      </c>
      <c r="F17" s="120" t="s">
        <v>296</v>
      </c>
      <c r="G17" s="120">
        <v>149</v>
      </c>
      <c r="H17" s="121">
        <v>149</v>
      </c>
      <c r="I17" s="120">
        <f t="shared" si="0"/>
        <v>0</v>
      </c>
      <c r="J17" s="122">
        <f t="shared" si="1"/>
        <v>0</v>
      </c>
      <c r="K17" s="123" t="s">
        <v>273</v>
      </c>
      <c r="L17" s="124" t="s">
        <v>300</v>
      </c>
    </row>
    <row r="18" spans="1:12" s="1" customFormat="1" ht="12.75">
      <c r="A18" s="9">
        <v>117</v>
      </c>
      <c r="B18" s="9" t="s">
        <v>58</v>
      </c>
      <c r="C18" s="10" t="s">
        <v>101</v>
      </c>
      <c r="D18" s="10" t="s">
        <v>93</v>
      </c>
      <c r="E18" s="10" t="s">
        <v>91</v>
      </c>
      <c r="F18" s="120" t="s">
        <v>297</v>
      </c>
      <c r="G18" s="120">
        <v>289</v>
      </c>
      <c r="H18" s="121">
        <v>319</v>
      </c>
      <c r="I18" s="120">
        <f t="shared" si="0"/>
        <v>30</v>
      </c>
      <c r="J18" s="122">
        <f t="shared" si="1"/>
        <v>0.10380622837370246</v>
      </c>
      <c r="K18" s="123" t="s">
        <v>298</v>
      </c>
      <c r="L18" s="124" t="s">
        <v>300</v>
      </c>
    </row>
    <row r="19" spans="1:12" s="1" customFormat="1" ht="12.75">
      <c r="A19" s="9">
        <v>118</v>
      </c>
      <c r="B19" s="9" t="s">
        <v>58</v>
      </c>
      <c r="C19" s="10" t="s">
        <v>101</v>
      </c>
      <c r="D19" s="10" t="s">
        <v>94</v>
      </c>
      <c r="E19" s="10" t="s">
        <v>91</v>
      </c>
      <c r="F19" s="120" t="s">
        <v>299</v>
      </c>
      <c r="G19" s="120">
        <v>189</v>
      </c>
      <c r="H19" s="121">
        <v>189</v>
      </c>
      <c r="I19" s="120">
        <f t="shared" si="0"/>
        <v>0</v>
      </c>
      <c r="J19" s="122">
        <f>SUM(H19/G19)-1</f>
        <v>0</v>
      </c>
      <c r="K19" s="123" t="s">
        <v>273</v>
      </c>
      <c r="L19" s="124" t="s">
        <v>300</v>
      </c>
    </row>
  </sheetData>
  <sheetProtection/>
  <autoFilter ref="A1:L1"/>
  <printOptions horizontalCentered="1"/>
  <pageMargins left="0.2" right="0.2" top="1" bottom="0.75" header="0.3" footer="0.3"/>
  <pageSetup horizontalDpi="600" verticalDpi="600" orientation="landscape" r:id="rId1"/>
  <headerFooter>
    <oddHeader xml:space="preserve">&amp;L&amp;"Arial,Bold"&amp;12EPC/META/OMERESA/STARK
Transportation Supply Bid - Alternators&amp;R&amp;"Arial,Bold"&amp;12Pricing:  March 1, 2022 - February 28, 2023
  </oddHeader>
  </headerFooter>
</worksheet>
</file>

<file path=xl/worksheets/sheet4.xml><?xml version="1.0" encoding="utf-8"?>
<worksheet xmlns="http://schemas.openxmlformats.org/spreadsheetml/2006/main" xmlns:r="http://schemas.openxmlformats.org/officeDocument/2006/relationships">
  <sheetPr>
    <tabColor theme="3" tint="-0.24997000396251678"/>
    <outlinePr summaryBelow="0"/>
  </sheetPr>
  <dimension ref="A1:M108"/>
  <sheetViews>
    <sheetView view="pageBreakPreview" zoomScaleSheetLayoutView="100" zoomScalePageLayoutView="0" workbookViewId="0" topLeftCell="A1">
      <pane ySplit="1" topLeftCell="A2" activePane="bottomLeft" state="frozen"/>
      <selection pane="topLeft" activeCell="A1" sqref="A1"/>
      <selection pane="bottomLeft" activeCell="I10" sqref="I10"/>
    </sheetView>
  </sheetViews>
  <sheetFormatPr defaultColWidth="9.140625" defaultRowHeight="12.75" outlineLevelRow="2"/>
  <cols>
    <col min="1" max="1" width="6.140625" style="2" customWidth="1"/>
    <col min="2" max="2" width="20.28125" style="2" bestFit="1" customWidth="1"/>
    <col min="3" max="3" width="11.57421875" style="2" customWidth="1"/>
    <col min="4" max="4" width="45.7109375" style="2" bestFit="1" customWidth="1"/>
    <col min="5" max="5" width="10.7109375" style="6" bestFit="1" customWidth="1"/>
    <col min="6" max="6" width="11.8515625" style="4" bestFit="1" customWidth="1"/>
    <col min="7" max="7" width="5.57421875" style="4" customWidth="1"/>
    <col min="8" max="8" width="8.28125" style="110" hidden="1" customWidth="1"/>
    <col min="9" max="9" width="8.28125" style="6" customWidth="1"/>
    <col min="10" max="10" width="8.28125" style="112" hidden="1" customWidth="1"/>
    <col min="11" max="11" width="8.28125" style="113" hidden="1" customWidth="1"/>
    <col min="12" max="12" width="9.57421875" style="15" customWidth="1"/>
    <col min="13" max="13" width="0" style="2" hidden="1" customWidth="1"/>
    <col min="14" max="16384" width="8.8515625" style="2" customWidth="1"/>
  </cols>
  <sheetData>
    <row r="1" spans="1:13" s="16" customFormat="1" ht="26.25">
      <c r="A1" s="125" t="s">
        <v>57</v>
      </c>
      <c r="B1" s="125" t="s">
        <v>0</v>
      </c>
      <c r="C1" s="125" t="s">
        <v>1</v>
      </c>
      <c r="D1" s="125" t="s">
        <v>2</v>
      </c>
      <c r="E1" s="125" t="s">
        <v>4</v>
      </c>
      <c r="F1" s="125" t="s">
        <v>111</v>
      </c>
      <c r="G1" s="125" t="s">
        <v>402</v>
      </c>
      <c r="H1" s="127" t="s">
        <v>833</v>
      </c>
      <c r="I1" s="129" t="s">
        <v>832</v>
      </c>
      <c r="J1" s="129" t="s">
        <v>834</v>
      </c>
      <c r="K1" s="130" t="s">
        <v>835</v>
      </c>
      <c r="L1" s="129" t="s">
        <v>165</v>
      </c>
      <c r="M1" s="17" t="s">
        <v>398</v>
      </c>
    </row>
    <row r="2" spans="1:13" s="24" customFormat="1" ht="3" customHeight="1" outlineLevel="1">
      <c r="A2" s="25" t="s">
        <v>441</v>
      </c>
      <c r="B2" s="18"/>
      <c r="C2" s="18"/>
      <c r="D2" s="19"/>
      <c r="E2" s="20"/>
      <c r="F2" s="21"/>
      <c r="G2" s="21"/>
      <c r="H2" s="109"/>
      <c r="I2" s="22"/>
      <c r="J2" s="109"/>
      <c r="K2" s="109"/>
      <c r="L2" s="23"/>
      <c r="M2" s="24">
        <f>SUBTOTAL(3,M3:M4)</f>
        <v>0</v>
      </c>
    </row>
    <row r="3" spans="1:12" s="1" customFormat="1" ht="26.25" outlineLevel="2">
      <c r="A3" s="9">
        <v>701</v>
      </c>
      <c r="B3" s="9" t="s">
        <v>121</v>
      </c>
      <c r="C3" s="9" t="s">
        <v>119</v>
      </c>
      <c r="D3" s="10" t="s">
        <v>120</v>
      </c>
      <c r="E3" s="134" t="s">
        <v>166</v>
      </c>
      <c r="F3" s="135">
        <v>228072</v>
      </c>
      <c r="G3" s="135">
        <v>2</v>
      </c>
      <c r="H3" s="136">
        <v>41.67</v>
      </c>
      <c r="I3" s="121">
        <v>71.55</v>
      </c>
      <c r="J3" s="136">
        <f>SUM(I3-H3)</f>
        <v>29.879999999999995</v>
      </c>
      <c r="K3" s="137">
        <f>SUM(I3/H3)-1</f>
        <v>0.7170626349892006</v>
      </c>
      <c r="L3" s="138" t="s">
        <v>385</v>
      </c>
    </row>
    <row r="4" spans="1:12" s="1" customFormat="1" ht="26.25" outlineLevel="2">
      <c r="A4" s="9">
        <v>701</v>
      </c>
      <c r="B4" s="9" t="s">
        <v>121</v>
      </c>
      <c r="C4" s="9" t="s">
        <v>119</v>
      </c>
      <c r="D4" s="10" t="s">
        <v>120</v>
      </c>
      <c r="E4" s="134" t="s">
        <v>166</v>
      </c>
      <c r="F4" s="135" t="s">
        <v>167</v>
      </c>
      <c r="G4" s="135">
        <v>1</v>
      </c>
      <c r="H4" s="136">
        <v>52.1</v>
      </c>
      <c r="I4" s="121">
        <v>52.1</v>
      </c>
      <c r="J4" s="136">
        <f>SUM(I4-H4)</f>
        <v>0</v>
      </c>
      <c r="K4" s="137">
        <f>(I4/H4)-1</f>
        <v>0</v>
      </c>
      <c r="L4" s="138" t="s">
        <v>191</v>
      </c>
    </row>
    <row r="5" spans="1:13" s="24" customFormat="1" ht="3" customHeight="1" outlineLevel="1">
      <c r="A5" s="25" t="s">
        <v>440</v>
      </c>
      <c r="B5" s="18"/>
      <c r="C5" s="18"/>
      <c r="D5" s="19"/>
      <c r="E5" s="20"/>
      <c r="F5" s="21"/>
      <c r="G5" s="21"/>
      <c r="H5" s="109"/>
      <c r="I5" s="22"/>
      <c r="J5" s="109"/>
      <c r="K5" s="109"/>
      <c r="L5" s="23"/>
      <c r="M5" s="24">
        <f>SUBTOTAL(3,M6:M7)</f>
        <v>0</v>
      </c>
    </row>
    <row r="6" spans="1:12" s="1" customFormat="1" ht="26.25" outlineLevel="2">
      <c r="A6" s="9">
        <v>702</v>
      </c>
      <c r="B6" s="9" t="s">
        <v>133</v>
      </c>
      <c r="C6" s="9" t="s">
        <v>119</v>
      </c>
      <c r="D6" s="10" t="s">
        <v>132</v>
      </c>
      <c r="E6" s="134" t="s">
        <v>166</v>
      </c>
      <c r="F6" s="135" t="s">
        <v>369</v>
      </c>
      <c r="G6" s="135">
        <v>1</v>
      </c>
      <c r="H6" s="136">
        <v>29</v>
      </c>
      <c r="I6" s="121">
        <v>29</v>
      </c>
      <c r="J6" s="136">
        <f>SUM(I6-H6)</f>
        <v>0</v>
      </c>
      <c r="K6" s="137">
        <f>SUM(I6/H6)-1</f>
        <v>0</v>
      </c>
      <c r="L6" s="138" t="s">
        <v>385</v>
      </c>
    </row>
    <row r="7" spans="1:12" s="1" customFormat="1" ht="26.25" outlineLevel="2">
      <c r="A7" s="9">
        <v>702</v>
      </c>
      <c r="B7" s="9" t="s">
        <v>133</v>
      </c>
      <c r="C7" s="9" t="s">
        <v>119</v>
      </c>
      <c r="D7" s="10" t="s">
        <v>132</v>
      </c>
      <c r="E7" s="134" t="s">
        <v>166</v>
      </c>
      <c r="F7" s="135" t="s">
        <v>168</v>
      </c>
      <c r="G7" s="135">
        <v>2</v>
      </c>
      <c r="H7" s="136">
        <v>36.69</v>
      </c>
      <c r="I7" s="121">
        <v>36.69</v>
      </c>
      <c r="J7" s="136">
        <f>SUM(I7-H7)</f>
        <v>0</v>
      </c>
      <c r="K7" s="137">
        <f>(I7/H7)-1</f>
        <v>0</v>
      </c>
      <c r="L7" s="138" t="s">
        <v>191</v>
      </c>
    </row>
    <row r="8" spans="1:13" s="24" customFormat="1" ht="3" customHeight="1" outlineLevel="1">
      <c r="A8" s="25" t="s">
        <v>439</v>
      </c>
      <c r="B8" s="18"/>
      <c r="C8" s="18"/>
      <c r="D8" s="19"/>
      <c r="E8" s="20"/>
      <c r="F8" s="21"/>
      <c r="G8" s="21"/>
      <c r="H8" s="109"/>
      <c r="I8" s="22"/>
      <c r="J8" s="109"/>
      <c r="K8" s="109"/>
      <c r="L8" s="23"/>
      <c r="M8" s="24">
        <f>SUBTOTAL(3,M9:M10)</f>
        <v>0</v>
      </c>
    </row>
    <row r="9" spans="1:12" s="1" customFormat="1" ht="26.25" outlineLevel="2">
      <c r="A9" s="9">
        <v>703</v>
      </c>
      <c r="B9" s="9" t="s">
        <v>121</v>
      </c>
      <c r="C9" s="9" t="s">
        <v>119</v>
      </c>
      <c r="D9" s="10" t="s">
        <v>122</v>
      </c>
      <c r="E9" s="134" t="s">
        <v>166</v>
      </c>
      <c r="F9" s="135">
        <v>10013870</v>
      </c>
      <c r="G9" s="135">
        <v>1</v>
      </c>
      <c r="H9" s="136">
        <v>36.95</v>
      </c>
      <c r="I9" s="121">
        <v>62.3</v>
      </c>
      <c r="J9" s="136">
        <f>SUM(I9-H9)</f>
        <v>25.349999999999994</v>
      </c>
      <c r="K9" s="137">
        <f>SUM(I9/H9)-1</f>
        <v>0.6860622462787549</v>
      </c>
      <c r="L9" s="138" t="s">
        <v>385</v>
      </c>
    </row>
    <row r="10" spans="1:12" s="1" customFormat="1" ht="26.25" outlineLevel="2">
      <c r="A10" s="9">
        <v>703</v>
      </c>
      <c r="B10" s="9" t="s">
        <v>121</v>
      </c>
      <c r="C10" s="9" t="s">
        <v>119</v>
      </c>
      <c r="D10" s="10" t="s">
        <v>122</v>
      </c>
      <c r="E10" s="134" t="s">
        <v>166</v>
      </c>
      <c r="F10" s="135" t="s">
        <v>169</v>
      </c>
      <c r="G10" s="135">
        <v>2</v>
      </c>
      <c r="H10" s="136">
        <v>41.45</v>
      </c>
      <c r="I10" s="121">
        <v>64.54</v>
      </c>
      <c r="J10" s="136">
        <f>SUM(I10-H10)</f>
        <v>23.090000000000003</v>
      </c>
      <c r="K10" s="137">
        <f>(I10/H10)-1</f>
        <v>0.5570566948130278</v>
      </c>
      <c r="L10" s="138" t="s">
        <v>191</v>
      </c>
    </row>
    <row r="11" spans="1:13" s="24" customFormat="1" ht="3" customHeight="1" outlineLevel="1">
      <c r="A11" s="25" t="s">
        <v>438</v>
      </c>
      <c r="B11" s="18"/>
      <c r="C11" s="18"/>
      <c r="D11" s="19"/>
      <c r="E11" s="20"/>
      <c r="F11" s="21"/>
      <c r="G11" s="21"/>
      <c r="H11" s="109"/>
      <c r="I11" s="22"/>
      <c r="J11" s="109"/>
      <c r="K11" s="109"/>
      <c r="L11" s="23"/>
      <c r="M11" s="24">
        <f>SUBTOTAL(3,M12:M13)</f>
        <v>0</v>
      </c>
    </row>
    <row r="12" spans="1:12" s="1" customFormat="1" ht="26.25" outlineLevel="2">
      <c r="A12" s="9">
        <v>704</v>
      </c>
      <c r="B12" s="9" t="s">
        <v>123</v>
      </c>
      <c r="C12" s="9" t="s">
        <v>119</v>
      </c>
      <c r="D12" s="10" t="s">
        <v>120</v>
      </c>
      <c r="E12" s="134" t="s">
        <v>166</v>
      </c>
      <c r="F12" s="135" t="s">
        <v>170</v>
      </c>
      <c r="G12" s="135">
        <v>1</v>
      </c>
      <c r="H12" s="136">
        <v>35.9</v>
      </c>
      <c r="I12" s="121">
        <v>35.9</v>
      </c>
      <c r="J12" s="136">
        <f>SUM(I12-H12)</f>
        <v>0</v>
      </c>
      <c r="K12" s="137">
        <f>(I12/H12)-1</f>
        <v>0</v>
      </c>
      <c r="L12" s="138" t="s">
        <v>191</v>
      </c>
    </row>
    <row r="13" spans="1:12" s="1" customFormat="1" ht="26.25" outlineLevel="2">
      <c r="A13" s="9">
        <v>704</v>
      </c>
      <c r="B13" s="9" t="s">
        <v>123</v>
      </c>
      <c r="C13" s="9" t="s">
        <v>119</v>
      </c>
      <c r="D13" s="10" t="s">
        <v>120</v>
      </c>
      <c r="E13" s="134" t="s">
        <v>166</v>
      </c>
      <c r="F13" s="135">
        <v>228072</v>
      </c>
      <c r="G13" s="135">
        <v>2</v>
      </c>
      <c r="H13" s="136">
        <v>41.67</v>
      </c>
      <c r="I13" s="121">
        <v>71.55</v>
      </c>
      <c r="J13" s="136">
        <f>SUM(I13-H13)</f>
        <v>29.879999999999995</v>
      </c>
      <c r="K13" s="137">
        <f>SUM(I13/H13)-1</f>
        <v>0.7170626349892006</v>
      </c>
      <c r="L13" s="138" t="s">
        <v>385</v>
      </c>
    </row>
    <row r="14" spans="1:13" s="24" customFormat="1" ht="3" customHeight="1" outlineLevel="1">
      <c r="A14" s="25" t="s">
        <v>437</v>
      </c>
      <c r="B14" s="18"/>
      <c r="C14" s="18"/>
      <c r="D14" s="19"/>
      <c r="E14" s="20"/>
      <c r="F14" s="21"/>
      <c r="G14" s="21"/>
      <c r="H14" s="109"/>
      <c r="I14" s="22"/>
      <c r="J14" s="109"/>
      <c r="K14" s="109"/>
      <c r="L14" s="23"/>
      <c r="M14" s="24">
        <f>SUBTOTAL(3,M15:M16)</f>
        <v>0</v>
      </c>
    </row>
    <row r="15" spans="1:12" s="1" customFormat="1" ht="26.25" outlineLevel="2">
      <c r="A15" s="9">
        <v>705</v>
      </c>
      <c r="B15" s="9" t="s">
        <v>121</v>
      </c>
      <c r="C15" s="9" t="s">
        <v>119</v>
      </c>
      <c r="D15" s="10" t="s">
        <v>124</v>
      </c>
      <c r="E15" s="134" t="s">
        <v>166</v>
      </c>
      <c r="F15" s="135" t="s">
        <v>171</v>
      </c>
      <c r="G15" s="135">
        <v>1</v>
      </c>
      <c r="H15" s="136">
        <v>27.41</v>
      </c>
      <c r="I15" s="121">
        <v>34.15</v>
      </c>
      <c r="J15" s="136">
        <f>SUM(I15-H15)</f>
        <v>6.739999999999998</v>
      </c>
      <c r="K15" s="137">
        <f>(I15/H15)-1</f>
        <v>0.2458956585187888</v>
      </c>
      <c r="L15" s="138" t="s">
        <v>191</v>
      </c>
    </row>
    <row r="16" spans="1:12" s="1" customFormat="1" ht="26.25" outlineLevel="2">
      <c r="A16" s="9">
        <v>705</v>
      </c>
      <c r="B16" s="9" t="s">
        <v>121</v>
      </c>
      <c r="C16" s="9" t="s">
        <v>119</v>
      </c>
      <c r="D16" s="10" t="s">
        <v>124</v>
      </c>
      <c r="E16" s="134" t="s">
        <v>166</v>
      </c>
      <c r="F16" s="135" t="s">
        <v>370</v>
      </c>
      <c r="G16" s="135">
        <v>2</v>
      </c>
      <c r="H16" s="136">
        <v>44.25</v>
      </c>
      <c r="I16" s="121">
        <v>64.31</v>
      </c>
      <c r="J16" s="136">
        <f>SUM(I16-H16)</f>
        <v>20.060000000000002</v>
      </c>
      <c r="K16" s="137">
        <f>SUM(I16/H16)-1</f>
        <v>0.45333333333333337</v>
      </c>
      <c r="L16" s="138" t="s">
        <v>385</v>
      </c>
    </row>
    <row r="17" spans="1:13" s="24" customFormat="1" ht="3" customHeight="1" outlineLevel="1">
      <c r="A17" s="25" t="s">
        <v>436</v>
      </c>
      <c r="B17" s="18"/>
      <c r="C17" s="18"/>
      <c r="D17" s="19"/>
      <c r="E17" s="20"/>
      <c r="F17" s="21"/>
      <c r="G17" s="21"/>
      <c r="H17" s="109"/>
      <c r="I17" s="22"/>
      <c r="J17" s="109"/>
      <c r="K17" s="109"/>
      <c r="L17" s="23"/>
      <c r="M17" s="24">
        <f>SUBTOTAL(3,M18:M19)</f>
        <v>0</v>
      </c>
    </row>
    <row r="18" spans="1:12" s="1" customFormat="1" ht="26.25" outlineLevel="2">
      <c r="A18" s="9">
        <v>706</v>
      </c>
      <c r="B18" s="9" t="s">
        <v>125</v>
      </c>
      <c r="C18" s="9" t="s">
        <v>119</v>
      </c>
      <c r="D18" s="10" t="s">
        <v>126</v>
      </c>
      <c r="E18" s="134" t="s">
        <v>166</v>
      </c>
      <c r="F18" s="135" t="s">
        <v>172</v>
      </c>
      <c r="G18" s="135">
        <v>1</v>
      </c>
      <c r="H18" s="136">
        <v>26.58</v>
      </c>
      <c r="I18" s="121">
        <v>28.97</v>
      </c>
      <c r="J18" s="136">
        <f>SUM(I18-H18)</f>
        <v>2.3900000000000006</v>
      </c>
      <c r="K18" s="137">
        <f>(I18/H18)-1</f>
        <v>0.08991723100075255</v>
      </c>
      <c r="L18" s="138" t="s">
        <v>191</v>
      </c>
    </row>
    <row r="19" spans="1:12" s="1" customFormat="1" ht="12.75" outlineLevel="2">
      <c r="A19" s="9">
        <v>706</v>
      </c>
      <c r="B19" s="9" t="s">
        <v>125</v>
      </c>
      <c r="C19" s="9" t="s">
        <v>119</v>
      </c>
      <c r="D19" s="10" t="s">
        <v>126</v>
      </c>
      <c r="E19" s="134" t="s">
        <v>166</v>
      </c>
      <c r="F19" s="135" t="s">
        <v>371</v>
      </c>
      <c r="G19" s="135">
        <v>2</v>
      </c>
      <c r="H19" s="136">
        <v>29.5</v>
      </c>
      <c r="I19" s="121">
        <v>29.5</v>
      </c>
      <c r="J19" s="136">
        <f>SUM(I19-H19)</f>
        <v>0</v>
      </c>
      <c r="K19" s="137">
        <f>SUM(I19/H19)-1</f>
        <v>0</v>
      </c>
      <c r="L19" s="138" t="s">
        <v>385</v>
      </c>
    </row>
    <row r="20" spans="1:13" s="24" customFormat="1" ht="3" customHeight="1" outlineLevel="1">
      <c r="A20" s="25" t="s">
        <v>435</v>
      </c>
      <c r="B20" s="18"/>
      <c r="C20" s="18"/>
      <c r="D20" s="19"/>
      <c r="E20" s="20"/>
      <c r="F20" s="21"/>
      <c r="G20" s="21"/>
      <c r="H20" s="109"/>
      <c r="I20" s="22"/>
      <c r="J20" s="109"/>
      <c r="K20" s="109"/>
      <c r="L20" s="23"/>
      <c r="M20" s="24">
        <f>SUBTOTAL(3,M21:M22)</f>
        <v>0</v>
      </c>
    </row>
    <row r="21" spans="1:12" s="1" customFormat="1" ht="26.25" outlineLevel="2">
      <c r="A21" s="9">
        <v>707</v>
      </c>
      <c r="B21" s="9" t="s">
        <v>134</v>
      </c>
      <c r="C21" s="9" t="s">
        <v>119</v>
      </c>
      <c r="D21" s="10" t="s">
        <v>135</v>
      </c>
      <c r="E21" s="134" t="s">
        <v>166</v>
      </c>
      <c r="F21" s="135" t="s">
        <v>171</v>
      </c>
      <c r="G21" s="135">
        <v>1</v>
      </c>
      <c r="H21" s="136">
        <v>27.41</v>
      </c>
      <c r="I21" s="121">
        <v>34.15</v>
      </c>
      <c r="J21" s="136">
        <f>SUM(I21-H21)</f>
        <v>6.739999999999998</v>
      </c>
      <c r="K21" s="137">
        <f>(I21/H21)-1</f>
        <v>0.2458956585187888</v>
      </c>
      <c r="L21" s="138" t="s">
        <v>191</v>
      </c>
    </row>
    <row r="22" spans="1:12" s="1" customFormat="1" ht="26.25" outlineLevel="2">
      <c r="A22" s="9">
        <v>707</v>
      </c>
      <c r="B22" s="9" t="s">
        <v>134</v>
      </c>
      <c r="C22" s="9" t="s">
        <v>119</v>
      </c>
      <c r="D22" s="10" t="s">
        <v>135</v>
      </c>
      <c r="E22" s="134" t="s">
        <v>166</v>
      </c>
      <c r="F22" s="135" t="s">
        <v>172</v>
      </c>
      <c r="G22" s="135">
        <v>2</v>
      </c>
      <c r="H22" s="136">
        <v>32</v>
      </c>
      <c r="I22" s="121">
        <v>41.68</v>
      </c>
      <c r="J22" s="136">
        <f>SUM(I22-H22)</f>
        <v>9.68</v>
      </c>
      <c r="K22" s="137">
        <f>SUM(I22/H22)-1</f>
        <v>0.3025</v>
      </c>
      <c r="L22" s="138" t="s">
        <v>385</v>
      </c>
    </row>
    <row r="23" spans="1:13" s="24" customFormat="1" ht="3" customHeight="1" outlineLevel="1">
      <c r="A23" s="25" t="s">
        <v>434</v>
      </c>
      <c r="B23" s="18"/>
      <c r="C23" s="18"/>
      <c r="D23" s="19"/>
      <c r="E23" s="20"/>
      <c r="F23" s="21"/>
      <c r="G23" s="21"/>
      <c r="H23" s="109"/>
      <c r="I23" s="22"/>
      <c r="J23" s="109"/>
      <c r="K23" s="109"/>
      <c r="L23" s="23"/>
      <c r="M23" s="24">
        <f>SUBTOTAL(3,M24:M25)</f>
        <v>0</v>
      </c>
    </row>
    <row r="24" spans="1:12" s="1" customFormat="1" ht="26.25" outlineLevel="2">
      <c r="A24" s="9">
        <v>708</v>
      </c>
      <c r="B24" s="9" t="s">
        <v>141</v>
      </c>
      <c r="C24" s="9" t="s">
        <v>119</v>
      </c>
      <c r="D24" s="10" t="s">
        <v>142</v>
      </c>
      <c r="E24" s="134" t="s">
        <v>166</v>
      </c>
      <c r="F24" s="135" t="s">
        <v>173</v>
      </c>
      <c r="G24" s="135">
        <v>1</v>
      </c>
      <c r="H24" s="136">
        <v>37.64</v>
      </c>
      <c r="I24" s="121">
        <v>43.96</v>
      </c>
      <c r="J24" s="136">
        <f>SUM(I24-H24)</f>
        <v>6.32</v>
      </c>
      <c r="K24" s="137">
        <f>(I24/H24)-1</f>
        <v>0.16790648246546236</v>
      </c>
      <c r="L24" s="138" t="s">
        <v>191</v>
      </c>
    </row>
    <row r="25" spans="1:12" s="1" customFormat="1" ht="12.75" outlineLevel="2">
      <c r="A25" s="9">
        <v>708</v>
      </c>
      <c r="B25" s="9" t="s">
        <v>141</v>
      </c>
      <c r="C25" s="9" t="s">
        <v>119</v>
      </c>
      <c r="D25" s="10" t="s">
        <v>142</v>
      </c>
      <c r="E25" s="134" t="s">
        <v>166</v>
      </c>
      <c r="F25" s="135" t="s">
        <v>372</v>
      </c>
      <c r="G25" s="135">
        <v>2</v>
      </c>
      <c r="H25" s="136">
        <v>49.95</v>
      </c>
      <c r="I25" s="121">
        <v>49.95</v>
      </c>
      <c r="J25" s="136">
        <f>SUM(I25-H25)</f>
        <v>0</v>
      </c>
      <c r="K25" s="137">
        <f>SUM(I25/H25)-1</f>
        <v>0</v>
      </c>
      <c r="L25" s="138" t="s">
        <v>385</v>
      </c>
    </row>
    <row r="26" spans="1:13" s="24" customFormat="1" ht="3" customHeight="1" outlineLevel="1">
      <c r="A26" s="25" t="s">
        <v>433</v>
      </c>
      <c r="B26" s="18"/>
      <c r="C26" s="18"/>
      <c r="D26" s="19"/>
      <c r="E26" s="20"/>
      <c r="F26" s="21"/>
      <c r="G26" s="21"/>
      <c r="H26" s="109"/>
      <c r="I26" s="22"/>
      <c r="J26" s="109"/>
      <c r="K26" s="109"/>
      <c r="L26" s="23"/>
      <c r="M26" s="24">
        <f>SUBTOTAL(3,M27:M28)</f>
        <v>0</v>
      </c>
    </row>
    <row r="27" spans="1:12" s="1" customFormat="1" ht="26.25" outlineLevel="2">
      <c r="A27" s="9">
        <v>709</v>
      </c>
      <c r="B27" s="9" t="s">
        <v>136</v>
      </c>
      <c r="C27" s="9" t="s">
        <v>119</v>
      </c>
      <c r="D27" s="10"/>
      <c r="E27" s="134" t="s">
        <v>166</v>
      </c>
      <c r="F27" s="135" t="s">
        <v>174</v>
      </c>
      <c r="G27" s="135">
        <v>1</v>
      </c>
      <c r="H27" s="136">
        <v>93.49</v>
      </c>
      <c r="I27" s="121">
        <v>96.84</v>
      </c>
      <c r="J27" s="136">
        <f>SUM(I27-H27)</f>
        <v>3.3500000000000085</v>
      </c>
      <c r="K27" s="137">
        <f>(I27/H27)-1</f>
        <v>0.035832709380682504</v>
      </c>
      <c r="L27" s="138" t="s">
        <v>191</v>
      </c>
    </row>
    <row r="28" spans="1:12" s="1" customFormat="1" ht="26.25" outlineLevel="2">
      <c r="A28" s="9">
        <v>709</v>
      </c>
      <c r="B28" s="9" t="s">
        <v>136</v>
      </c>
      <c r="C28" s="9" t="s">
        <v>119</v>
      </c>
      <c r="D28" s="10"/>
      <c r="E28" s="134" t="s">
        <v>166</v>
      </c>
      <c r="F28" s="135">
        <v>1099084</v>
      </c>
      <c r="G28" s="135">
        <v>2</v>
      </c>
      <c r="H28" s="136">
        <v>127</v>
      </c>
      <c r="I28" s="121">
        <v>127</v>
      </c>
      <c r="J28" s="136">
        <f>SUM(I28-H28)</f>
        <v>0</v>
      </c>
      <c r="K28" s="137">
        <f>SUM(I28/H28)-1</f>
        <v>0</v>
      </c>
      <c r="L28" s="138" t="s">
        <v>385</v>
      </c>
    </row>
    <row r="29" spans="1:13" s="24" customFormat="1" ht="3" customHeight="1" outlineLevel="1">
      <c r="A29" s="25" t="s">
        <v>432</v>
      </c>
      <c r="B29" s="18"/>
      <c r="C29" s="18"/>
      <c r="D29" s="19"/>
      <c r="E29" s="20"/>
      <c r="F29" s="21"/>
      <c r="G29" s="21"/>
      <c r="H29" s="109"/>
      <c r="I29" s="22"/>
      <c r="J29" s="109"/>
      <c r="K29" s="109"/>
      <c r="L29" s="23"/>
      <c r="M29" s="24">
        <f>SUBTOTAL(3,M30:M31)</f>
        <v>0</v>
      </c>
    </row>
    <row r="30" spans="1:12" s="1" customFormat="1" ht="26.25" outlineLevel="2">
      <c r="A30" s="9">
        <v>710</v>
      </c>
      <c r="B30" s="9" t="s">
        <v>121</v>
      </c>
      <c r="C30" s="9" t="s">
        <v>127</v>
      </c>
      <c r="D30" s="10" t="s">
        <v>120</v>
      </c>
      <c r="E30" s="134" t="s">
        <v>166</v>
      </c>
      <c r="F30" s="135" t="s">
        <v>373</v>
      </c>
      <c r="G30" s="135">
        <v>1</v>
      </c>
      <c r="H30" s="136">
        <v>32</v>
      </c>
      <c r="I30" s="121">
        <v>38.07</v>
      </c>
      <c r="J30" s="136">
        <f>SUM(I30-H30)</f>
        <v>6.07</v>
      </c>
      <c r="K30" s="137">
        <f>SUM(I30/H30)-1</f>
        <v>0.1896875</v>
      </c>
      <c r="L30" s="138" t="s">
        <v>385</v>
      </c>
    </row>
    <row r="31" spans="1:12" s="1" customFormat="1" ht="26.25" outlineLevel="2">
      <c r="A31" s="9">
        <v>710</v>
      </c>
      <c r="B31" s="9" t="s">
        <v>121</v>
      </c>
      <c r="C31" s="9" t="s">
        <v>127</v>
      </c>
      <c r="D31" s="10" t="s">
        <v>120</v>
      </c>
      <c r="E31" s="134" t="s">
        <v>166</v>
      </c>
      <c r="F31" s="135" t="s">
        <v>175</v>
      </c>
      <c r="G31" s="135">
        <v>2</v>
      </c>
      <c r="H31" s="136">
        <v>51.23</v>
      </c>
      <c r="I31" s="121">
        <v>51.23</v>
      </c>
      <c r="J31" s="136">
        <f>SUM(I31-H31)</f>
        <v>0</v>
      </c>
      <c r="K31" s="137">
        <f>(I31/H31)-1</f>
        <v>0</v>
      </c>
      <c r="L31" s="138" t="s">
        <v>191</v>
      </c>
    </row>
    <row r="32" spans="1:13" s="24" customFormat="1" ht="3" customHeight="1" outlineLevel="1">
      <c r="A32" s="25" t="s">
        <v>431</v>
      </c>
      <c r="B32" s="18"/>
      <c r="C32" s="18"/>
      <c r="D32" s="19"/>
      <c r="E32" s="20"/>
      <c r="F32" s="21"/>
      <c r="G32" s="21"/>
      <c r="H32" s="109"/>
      <c r="I32" s="22"/>
      <c r="J32" s="109"/>
      <c r="K32" s="109"/>
      <c r="L32" s="23"/>
      <c r="M32" s="24">
        <f>SUBTOTAL(3,M33:M34)</f>
        <v>0</v>
      </c>
    </row>
    <row r="33" spans="1:12" s="1" customFormat="1" ht="26.25" outlineLevel="2">
      <c r="A33" s="9">
        <v>711</v>
      </c>
      <c r="B33" s="9" t="s">
        <v>121</v>
      </c>
      <c r="C33" s="9" t="s">
        <v>127</v>
      </c>
      <c r="D33" s="10" t="s">
        <v>128</v>
      </c>
      <c r="E33" s="134" t="s">
        <v>166</v>
      </c>
      <c r="F33" s="135" t="s">
        <v>171</v>
      </c>
      <c r="G33" s="135">
        <v>2</v>
      </c>
      <c r="H33" s="136">
        <v>27.41</v>
      </c>
      <c r="I33" s="121">
        <v>34.15</v>
      </c>
      <c r="J33" s="136">
        <f>SUM(I33-H33)</f>
        <v>6.739999999999998</v>
      </c>
      <c r="K33" s="137">
        <f>(I33/H33)-1</f>
        <v>0.2458956585187888</v>
      </c>
      <c r="L33" s="138" t="s">
        <v>191</v>
      </c>
    </row>
    <row r="34" spans="1:12" s="1" customFormat="1" ht="26.25" outlineLevel="2">
      <c r="A34" s="9">
        <v>711</v>
      </c>
      <c r="B34" s="9" t="s">
        <v>121</v>
      </c>
      <c r="C34" s="9" t="s">
        <v>127</v>
      </c>
      <c r="D34" s="10" t="s">
        <v>128</v>
      </c>
      <c r="E34" s="134" t="s">
        <v>166</v>
      </c>
      <c r="F34" s="135" t="s">
        <v>374</v>
      </c>
      <c r="G34" s="135">
        <v>1</v>
      </c>
      <c r="H34" s="136">
        <v>30</v>
      </c>
      <c r="I34" s="121">
        <v>24.95</v>
      </c>
      <c r="J34" s="136">
        <f>SUM(I34-H34)</f>
        <v>-5.050000000000001</v>
      </c>
      <c r="K34" s="137">
        <f>SUM(I34/H34)-1</f>
        <v>-0.16833333333333333</v>
      </c>
      <c r="L34" s="138" t="s">
        <v>385</v>
      </c>
    </row>
    <row r="35" spans="1:13" s="24" customFormat="1" ht="3" customHeight="1" outlineLevel="1">
      <c r="A35" s="25" t="s">
        <v>430</v>
      </c>
      <c r="B35" s="18"/>
      <c r="C35" s="18"/>
      <c r="D35" s="19"/>
      <c r="E35" s="20"/>
      <c r="F35" s="21"/>
      <c r="G35" s="21"/>
      <c r="H35" s="109"/>
      <c r="I35" s="22"/>
      <c r="J35" s="109"/>
      <c r="K35" s="109"/>
      <c r="L35" s="23"/>
      <c r="M35" s="24">
        <f>SUBTOTAL(3,M36:M37)</f>
        <v>0</v>
      </c>
    </row>
    <row r="36" spans="1:12" s="1" customFormat="1" ht="26.25" outlineLevel="2">
      <c r="A36" s="9">
        <v>712</v>
      </c>
      <c r="B36" s="9" t="s">
        <v>121</v>
      </c>
      <c r="C36" s="9" t="s">
        <v>127</v>
      </c>
      <c r="D36" s="10" t="s">
        <v>122</v>
      </c>
      <c r="E36" s="134" t="s">
        <v>166</v>
      </c>
      <c r="F36" s="135" t="s">
        <v>176</v>
      </c>
      <c r="G36" s="135">
        <v>2</v>
      </c>
      <c r="H36" s="136">
        <v>65.33</v>
      </c>
      <c r="I36" s="121">
        <v>66.53</v>
      </c>
      <c r="J36" s="136">
        <f>SUM(I36-H36)</f>
        <v>1.2000000000000028</v>
      </c>
      <c r="K36" s="137">
        <f>(I36/H36)-1</f>
        <v>0.018368284096127452</v>
      </c>
      <c r="L36" s="138" t="s">
        <v>191</v>
      </c>
    </row>
    <row r="37" spans="1:12" s="1" customFormat="1" ht="26.25" outlineLevel="2">
      <c r="A37" s="9">
        <v>712</v>
      </c>
      <c r="B37" s="9" t="s">
        <v>121</v>
      </c>
      <c r="C37" s="9" t="s">
        <v>127</v>
      </c>
      <c r="D37" s="10" t="s">
        <v>122</v>
      </c>
      <c r="E37" s="134" t="s">
        <v>166</v>
      </c>
      <c r="F37" s="135" t="s">
        <v>375</v>
      </c>
      <c r="G37" s="135">
        <v>1</v>
      </c>
      <c r="H37" s="136">
        <v>65.5</v>
      </c>
      <c r="I37" s="121">
        <v>65.5</v>
      </c>
      <c r="J37" s="136">
        <f>SUM(I37-H37)</f>
        <v>0</v>
      </c>
      <c r="K37" s="137">
        <f>SUM(I37/H37)-1</f>
        <v>0</v>
      </c>
      <c r="L37" s="138" t="s">
        <v>385</v>
      </c>
    </row>
    <row r="38" spans="1:13" s="24" customFormat="1" ht="3" customHeight="1" outlineLevel="1">
      <c r="A38" s="25" t="s">
        <v>429</v>
      </c>
      <c r="B38" s="18"/>
      <c r="C38" s="18"/>
      <c r="D38" s="19"/>
      <c r="E38" s="20"/>
      <c r="F38" s="21"/>
      <c r="G38" s="21"/>
      <c r="H38" s="109"/>
      <c r="I38" s="22"/>
      <c r="J38" s="109"/>
      <c r="K38" s="109"/>
      <c r="L38" s="23"/>
      <c r="M38" s="24">
        <f>SUBTOTAL(3,M39:M40)</f>
        <v>0</v>
      </c>
    </row>
    <row r="39" spans="1:12" s="1" customFormat="1" ht="26.25" outlineLevel="2">
      <c r="A39" s="9">
        <v>713</v>
      </c>
      <c r="B39" s="9" t="s">
        <v>129</v>
      </c>
      <c r="C39" s="9" t="s">
        <v>127</v>
      </c>
      <c r="D39" s="10" t="s">
        <v>130</v>
      </c>
      <c r="E39" s="134" t="s">
        <v>166</v>
      </c>
      <c r="F39" s="135" t="s">
        <v>171</v>
      </c>
      <c r="G39" s="135">
        <v>1</v>
      </c>
      <c r="H39" s="136">
        <v>27.41</v>
      </c>
      <c r="I39" s="121">
        <v>34.15</v>
      </c>
      <c r="J39" s="136">
        <f>SUM(I39-H39)</f>
        <v>6.739999999999998</v>
      </c>
      <c r="K39" s="137">
        <f>(I39/H39)-1</f>
        <v>0.2458956585187888</v>
      </c>
      <c r="L39" s="138" t="s">
        <v>191</v>
      </c>
    </row>
    <row r="40" spans="1:12" s="1" customFormat="1" ht="12.75" outlineLevel="2">
      <c r="A40" s="9">
        <v>713</v>
      </c>
      <c r="B40" s="9" t="s">
        <v>129</v>
      </c>
      <c r="C40" s="9" t="s">
        <v>127</v>
      </c>
      <c r="D40" s="10" t="s">
        <v>130</v>
      </c>
      <c r="E40" s="134" t="s">
        <v>166</v>
      </c>
      <c r="F40" s="135" t="s">
        <v>376</v>
      </c>
      <c r="G40" s="135">
        <v>2</v>
      </c>
      <c r="H40" s="136">
        <v>31.75</v>
      </c>
      <c r="I40" s="121">
        <v>46.5</v>
      </c>
      <c r="J40" s="136">
        <f>SUM(I40-H40)</f>
        <v>14.75</v>
      </c>
      <c r="K40" s="137">
        <f>SUM(I40/H40)-1</f>
        <v>0.46456692913385833</v>
      </c>
      <c r="L40" s="138" t="s">
        <v>385</v>
      </c>
    </row>
    <row r="41" spans="1:13" s="24" customFormat="1" ht="3" customHeight="1" outlineLevel="1">
      <c r="A41" s="25" t="s">
        <v>428</v>
      </c>
      <c r="B41" s="18"/>
      <c r="C41" s="18"/>
      <c r="D41" s="19"/>
      <c r="E41" s="20"/>
      <c r="F41" s="21"/>
      <c r="G41" s="21"/>
      <c r="H41" s="109"/>
      <c r="I41" s="22"/>
      <c r="J41" s="109"/>
      <c r="K41" s="109"/>
      <c r="L41" s="23"/>
      <c r="M41" s="24">
        <f>SUBTOTAL(3,M42:M43)</f>
        <v>0</v>
      </c>
    </row>
    <row r="42" spans="1:12" s="1" customFormat="1" ht="12.75" outlineLevel="2">
      <c r="A42" s="9">
        <v>714</v>
      </c>
      <c r="B42" s="9" t="s">
        <v>129</v>
      </c>
      <c r="C42" s="9" t="s">
        <v>127</v>
      </c>
      <c r="D42" s="10" t="s">
        <v>131</v>
      </c>
      <c r="E42" s="134" t="s">
        <v>166</v>
      </c>
      <c r="F42" s="135" t="s">
        <v>377</v>
      </c>
      <c r="G42" s="135">
        <v>1</v>
      </c>
      <c r="H42" s="136">
        <v>36</v>
      </c>
      <c r="I42" s="121">
        <v>47.3</v>
      </c>
      <c r="J42" s="136">
        <f>SUM(I42-H42)</f>
        <v>11.299999999999997</v>
      </c>
      <c r="K42" s="137">
        <f>SUM(I42/H42)-1</f>
        <v>0.3138888888888889</v>
      </c>
      <c r="L42" s="138" t="s">
        <v>385</v>
      </c>
    </row>
    <row r="43" spans="1:12" s="1" customFormat="1" ht="26.25" outlineLevel="2">
      <c r="A43" s="9">
        <v>714</v>
      </c>
      <c r="B43" s="9" t="s">
        <v>129</v>
      </c>
      <c r="C43" s="9" t="s">
        <v>127</v>
      </c>
      <c r="D43" s="10" t="s">
        <v>131</v>
      </c>
      <c r="E43" s="134" t="s">
        <v>166</v>
      </c>
      <c r="F43" s="135" t="s">
        <v>177</v>
      </c>
      <c r="G43" s="135">
        <v>2</v>
      </c>
      <c r="H43" s="136">
        <v>64.9</v>
      </c>
      <c r="I43" s="121">
        <v>64.9</v>
      </c>
      <c r="J43" s="136">
        <f>SUM(I43-H43)</f>
        <v>0</v>
      </c>
      <c r="K43" s="137">
        <f>(I43/H43)-1</f>
        <v>0</v>
      </c>
      <c r="L43" s="138" t="s">
        <v>191</v>
      </c>
    </row>
    <row r="44" spans="1:13" s="24" customFormat="1" ht="3" customHeight="1" outlineLevel="1">
      <c r="A44" s="25" t="s">
        <v>427</v>
      </c>
      <c r="B44" s="18"/>
      <c r="C44" s="18"/>
      <c r="D44" s="19"/>
      <c r="E44" s="20"/>
      <c r="F44" s="21"/>
      <c r="G44" s="21"/>
      <c r="H44" s="109"/>
      <c r="I44" s="22"/>
      <c r="J44" s="109"/>
      <c r="K44" s="109"/>
      <c r="L44" s="23"/>
      <c r="M44" s="24">
        <f>SUBTOTAL(3,M45:M46)</f>
        <v>0</v>
      </c>
    </row>
    <row r="45" spans="1:12" s="1" customFormat="1" ht="26.25" outlineLevel="2">
      <c r="A45" s="9">
        <v>715</v>
      </c>
      <c r="B45" s="9" t="s">
        <v>137</v>
      </c>
      <c r="C45" s="9" t="s">
        <v>162</v>
      </c>
      <c r="D45" s="10" t="s">
        <v>138</v>
      </c>
      <c r="E45" s="134" t="s">
        <v>166</v>
      </c>
      <c r="F45" s="135" t="s">
        <v>171</v>
      </c>
      <c r="G45" s="135">
        <v>1</v>
      </c>
      <c r="H45" s="136">
        <v>27.41</v>
      </c>
      <c r="I45" s="121">
        <v>34.14</v>
      </c>
      <c r="J45" s="136">
        <f>SUM(I45-H45)</f>
        <v>6.73</v>
      </c>
      <c r="K45" s="137">
        <f>(I45/H45)-1</f>
        <v>0.24553082816490335</v>
      </c>
      <c r="L45" s="138" t="s">
        <v>191</v>
      </c>
    </row>
    <row r="46" spans="1:12" s="1" customFormat="1" ht="26.25" outlineLevel="2">
      <c r="A46" s="9">
        <v>715</v>
      </c>
      <c r="B46" s="9" t="s">
        <v>137</v>
      </c>
      <c r="C46" s="9" t="s">
        <v>162</v>
      </c>
      <c r="D46" s="10" t="s">
        <v>138</v>
      </c>
      <c r="E46" s="134" t="s">
        <v>166</v>
      </c>
      <c r="F46" s="135" t="s">
        <v>378</v>
      </c>
      <c r="G46" s="135">
        <v>2</v>
      </c>
      <c r="H46" s="136">
        <v>44.88</v>
      </c>
      <c r="I46" s="121">
        <v>63.1</v>
      </c>
      <c r="J46" s="136">
        <f>SUM(I46-H46)</f>
        <v>18.22</v>
      </c>
      <c r="K46" s="137">
        <f>SUM(I46/H46)-1</f>
        <v>0.4059714795008913</v>
      </c>
      <c r="L46" s="138" t="s">
        <v>385</v>
      </c>
    </row>
    <row r="47" spans="1:13" s="24" customFormat="1" ht="3" customHeight="1" outlineLevel="1">
      <c r="A47" s="25" t="s">
        <v>426</v>
      </c>
      <c r="B47" s="18"/>
      <c r="C47" s="18"/>
      <c r="D47" s="19"/>
      <c r="E47" s="20"/>
      <c r="F47" s="21"/>
      <c r="G47" s="21"/>
      <c r="H47" s="109"/>
      <c r="I47" s="22"/>
      <c r="J47" s="109"/>
      <c r="K47" s="109"/>
      <c r="L47" s="23"/>
      <c r="M47" s="24">
        <f>SUBTOTAL(3,M48:M49)</f>
        <v>0</v>
      </c>
    </row>
    <row r="48" spans="1:12" s="1" customFormat="1" ht="26.25" outlineLevel="2">
      <c r="A48" s="9">
        <v>716</v>
      </c>
      <c r="B48" s="9" t="s">
        <v>139</v>
      </c>
      <c r="C48" s="9" t="s">
        <v>162</v>
      </c>
      <c r="D48" s="10" t="s">
        <v>140</v>
      </c>
      <c r="E48" s="134" t="s">
        <v>166</v>
      </c>
      <c r="F48" s="135" t="s">
        <v>374</v>
      </c>
      <c r="G48" s="135">
        <v>1</v>
      </c>
      <c r="H48" s="136">
        <v>30</v>
      </c>
      <c r="I48" s="121">
        <v>24.95</v>
      </c>
      <c r="J48" s="136">
        <f>SUM(I48-H48)</f>
        <v>-5.050000000000001</v>
      </c>
      <c r="K48" s="137">
        <f>SUM(I48/H48)-1</f>
        <v>-0.16833333333333333</v>
      </c>
      <c r="L48" s="138" t="s">
        <v>385</v>
      </c>
    </row>
    <row r="49" spans="1:12" s="1" customFormat="1" ht="26.25" outlineLevel="2">
      <c r="A49" s="9">
        <v>716</v>
      </c>
      <c r="B49" s="9" t="s">
        <v>139</v>
      </c>
      <c r="C49" s="9" t="s">
        <v>162</v>
      </c>
      <c r="D49" s="10" t="s">
        <v>140</v>
      </c>
      <c r="E49" s="134" t="s">
        <v>166</v>
      </c>
      <c r="F49" s="135" t="s">
        <v>178</v>
      </c>
      <c r="G49" s="135">
        <v>2</v>
      </c>
      <c r="H49" s="136">
        <v>52.86</v>
      </c>
      <c r="I49" s="121">
        <v>60.35</v>
      </c>
      <c r="J49" s="136">
        <f>SUM(I49-H49)</f>
        <v>7.490000000000002</v>
      </c>
      <c r="K49" s="137">
        <f>(I49/H49)-1</f>
        <v>0.1416950435111617</v>
      </c>
      <c r="L49" s="138" t="s">
        <v>191</v>
      </c>
    </row>
    <row r="50" spans="1:13" s="24" customFormat="1" ht="3" customHeight="1" outlineLevel="1">
      <c r="A50" s="25" t="s">
        <v>425</v>
      </c>
      <c r="B50" s="18"/>
      <c r="C50" s="18"/>
      <c r="D50" s="19"/>
      <c r="E50" s="20"/>
      <c r="F50" s="21"/>
      <c r="G50" s="21"/>
      <c r="H50" s="109"/>
      <c r="I50" s="22"/>
      <c r="J50" s="109"/>
      <c r="K50" s="109"/>
      <c r="L50" s="23"/>
      <c r="M50" s="24">
        <f>SUBTOTAL(3,M51:M52)</f>
        <v>0</v>
      </c>
    </row>
    <row r="51" spans="1:12" s="1" customFormat="1" ht="26.25" outlineLevel="2">
      <c r="A51" s="9">
        <v>717</v>
      </c>
      <c r="B51" s="9" t="s">
        <v>129</v>
      </c>
      <c r="C51" s="9" t="s">
        <v>162</v>
      </c>
      <c r="D51" s="10" t="s">
        <v>130</v>
      </c>
      <c r="E51" s="134" t="s">
        <v>166</v>
      </c>
      <c r="F51" s="135" t="s">
        <v>179</v>
      </c>
      <c r="G51" s="135">
        <v>2</v>
      </c>
      <c r="H51" s="136">
        <v>35.99</v>
      </c>
      <c r="I51" s="121">
        <v>38.38</v>
      </c>
      <c r="J51" s="136">
        <f>SUM(I51-H51)</f>
        <v>2.3900000000000006</v>
      </c>
      <c r="K51" s="137">
        <f>(I51/H51)-1</f>
        <v>0.06640733537093646</v>
      </c>
      <c r="L51" s="138" t="s">
        <v>191</v>
      </c>
    </row>
    <row r="52" spans="1:12" s="1" customFormat="1" ht="26.25" outlineLevel="2">
      <c r="A52" s="9">
        <v>717</v>
      </c>
      <c r="B52" s="9" t="s">
        <v>129</v>
      </c>
      <c r="C52" s="9" t="s">
        <v>162</v>
      </c>
      <c r="D52" s="10" t="s">
        <v>130</v>
      </c>
      <c r="E52" s="134" t="s">
        <v>166</v>
      </c>
      <c r="F52" s="135" t="s">
        <v>379</v>
      </c>
      <c r="G52" s="135">
        <v>1</v>
      </c>
      <c r="H52" s="136">
        <v>29.9</v>
      </c>
      <c r="I52" s="121">
        <v>44.4</v>
      </c>
      <c r="J52" s="136">
        <f>SUM(I52-H52)</f>
        <v>14.5</v>
      </c>
      <c r="K52" s="137">
        <f>SUM(I52/H52)-1</f>
        <v>0.48494983277591985</v>
      </c>
      <c r="L52" s="138" t="s">
        <v>385</v>
      </c>
    </row>
    <row r="53" spans="1:13" s="24" customFormat="1" ht="3" customHeight="1" outlineLevel="1">
      <c r="A53" s="25" t="s">
        <v>424</v>
      </c>
      <c r="B53" s="18"/>
      <c r="C53" s="18"/>
      <c r="D53" s="19"/>
      <c r="E53" s="20"/>
      <c r="F53" s="21"/>
      <c r="G53" s="21"/>
      <c r="H53" s="109"/>
      <c r="I53" s="22"/>
      <c r="J53" s="109"/>
      <c r="K53" s="109"/>
      <c r="L53" s="23"/>
      <c r="M53" s="24">
        <f>SUBTOTAL(3,M54:M54)</f>
        <v>0</v>
      </c>
    </row>
    <row r="54" spans="1:12" s="1" customFormat="1" ht="26.25" outlineLevel="2">
      <c r="A54" s="9">
        <v>718</v>
      </c>
      <c r="B54" s="9" t="s">
        <v>129</v>
      </c>
      <c r="C54" s="9" t="s">
        <v>162</v>
      </c>
      <c r="D54" s="10" t="s">
        <v>131</v>
      </c>
      <c r="E54" s="134" t="s">
        <v>166</v>
      </c>
      <c r="F54" s="135" t="s">
        <v>180</v>
      </c>
      <c r="G54" s="135">
        <v>1</v>
      </c>
      <c r="H54" s="136">
        <v>31.78</v>
      </c>
      <c r="I54" s="121">
        <v>36.35</v>
      </c>
      <c r="J54" s="136">
        <f>SUM(I54-H54)</f>
        <v>4.57</v>
      </c>
      <c r="K54" s="137">
        <f>(I54/H54)-1</f>
        <v>0.14380113278791695</v>
      </c>
      <c r="L54" s="138" t="s">
        <v>191</v>
      </c>
    </row>
    <row r="55" spans="1:13" s="24" customFormat="1" ht="3" customHeight="1" outlineLevel="1">
      <c r="A55" s="25" t="s">
        <v>423</v>
      </c>
      <c r="B55" s="18"/>
      <c r="C55" s="18"/>
      <c r="D55" s="19"/>
      <c r="E55" s="20"/>
      <c r="F55" s="21"/>
      <c r="G55" s="21"/>
      <c r="H55" s="109"/>
      <c r="I55" s="22"/>
      <c r="J55" s="109"/>
      <c r="K55" s="109"/>
      <c r="L55" s="23"/>
      <c r="M55" s="24">
        <f>SUBTOTAL(3,M56:M57)</f>
        <v>0</v>
      </c>
    </row>
    <row r="56" spans="1:12" s="1" customFormat="1" ht="26.25" outlineLevel="2">
      <c r="A56" s="9">
        <v>719</v>
      </c>
      <c r="B56" s="9" t="s">
        <v>143</v>
      </c>
      <c r="C56" s="9" t="s">
        <v>162</v>
      </c>
      <c r="D56" s="10" t="s">
        <v>144</v>
      </c>
      <c r="E56" s="134" t="s">
        <v>166</v>
      </c>
      <c r="F56" s="135" t="s">
        <v>171</v>
      </c>
      <c r="G56" s="135">
        <v>1</v>
      </c>
      <c r="H56" s="136">
        <v>27.41</v>
      </c>
      <c r="I56" s="121">
        <v>34.15</v>
      </c>
      <c r="J56" s="136">
        <f>SUM(I56-H56)</f>
        <v>6.739999999999998</v>
      </c>
      <c r="K56" s="137">
        <f>(I56/H56)-1</f>
        <v>0.2458956585187888</v>
      </c>
      <c r="L56" s="138" t="s">
        <v>191</v>
      </c>
    </row>
    <row r="57" spans="1:12" s="1" customFormat="1" ht="26.25" outlineLevel="2">
      <c r="A57" s="9">
        <v>719</v>
      </c>
      <c r="B57" s="9" t="s">
        <v>143</v>
      </c>
      <c r="C57" s="9" t="s">
        <v>162</v>
      </c>
      <c r="D57" s="10" t="s">
        <v>144</v>
      </c>
      <c r="E57" s="134" t="s">
        <v>166</v>
      </c>
      <c r="F57" s="135" t="s">
        <v>380</v>
      </c>
      <c r="G57" s="135">
        <v>2</v>
      </c>
      <c r="H57" s="136">
        <v>52</v>
      </c>
      <c r="I57" s="121">
        <v>52</v>
      </c>
      <c r="J57" s="136">
        <f>SUM(I57-H57)</f>
        <v>0</v>
      </c>
      <c r="K57" s="137">
        <f>SUM(I57/H57)-1</f>
        <v>0</v>
      </c>
      <c r="L57" s="138" t="s">
        <v>385</v>
      </c>
    </row>
    <row r="58" spans="1:13" s="24" customFormat="1" ht="3" customHeight="1" outlineLevel="1">
      <c r="A58" s="25" t="s">
        <v>422</v>
      </c>
      <c r="B58" s="18"/>
      <c r="C58" s="18"/>
      <c r="D58" s="19"/>
      <c r="E58" s="20"/>
      <c r="F58" s="21"/>
      <c r="G58" s="21"/>
      <c r="H58" s="109"/>
      <c r="I58" s="22"/>
      <c r="J58" s="109"/>
      <c r="K58" s="109"/>
      <c r="L58" s="23"/>
      <c r="M58" s="24">
        <f>SUBTOTAL(3,M59:M60)</f>
        <v>0</v>
      </c>
    </row>
    <row r="59" spans="1:12" s="1" customFormat="1" ht="26.25" outlineLevel="2">
      <c r="A59" s="9">
        <v>720</v>
      </c>
      <c r="B59" s="9" t="s">
        <v>145</v>
      </c>
      <c r="C59" s="9" t="s">
        <v>162</v>
      </c>
      <c r="D59" s="10" t="s">
        <v>140</v>
      </c>
      <c r="E59" s="134" t="s">
        <v>166</v>
      </c>
      <c r="F59" s="135" t="s">
        <v>178</v>
      </c>
      <c r="G59" s="135">
        <v>1</v>
      </c>
      <c r="H59" s="136">
        <v>63.82</v>
      </c>
      <c r="I59" s="121">
        <v>85.62</v>
      </c>
      <c r="J59" s="136">
        <f>SUM(I59-H59)</f>
        <v>21.800000000000004</v>
      </c>
      <c r="K59" s="137">
        <f>SUM(I59/H59)-1</f>
        <v>0.3415857098088375</v>
      </c>
      <c r="L59" s="138" t="s">
        <v>385</v>
      </c>
    </row>
    <row r="60" spans="1:12" s="1" customFormat="1" ht="26.25" outlineLevel="2">
      <c r="A60" s="9">
        <v>720</v>
      </c>
      <c r="B60" s="9" t="s">
        <v>145</v>
      </c>
      <c r="C60" s="9" t="s">
        <v>162</v>
      </c>
      <c r="D60" s="10" t="s">
        <v>140</v>
      </c>
      <c r="E60" s="134" t="s">
        <v>166</v>
      </c>
      <c r="F60" s="135" t="s">
        <v>181</v>
      </c>
      <c r="G60" s="135">
        <v>2</v>
      </c>
      <c r="H60" s="136">
        <v>81.81</v>
      </c>
      <c r="I60" s="121">
        <v>81.81</v>
      </c>
      <c r="J60" s="136">
        <f>SUM(I60-H60)</f>
        <v>0</v>
      </c>
      <c r="K60" s="137">
        <f>(I60/H60)-1</f>
        <v>0</v>
      </c>
      <c r="L60" s="138" t="s">
        <v>191</v>
      </c>
    </row>
    <row r="61" spans="1:13" s="24" customFormat="1" ht="3" customHeight="1" outlineLevel="1">
      <c r="A61" s="25" t="s">
        <v>421</v>
      </c>
      <c r="B61" s="18"/>
      <c r="C61" s="18"/>
      <c r="D61" s="19"/>
      <c r="E61" s="20"/>
      <c r="F61" s="21"/>
      <c r="G61" s="21"/>
      <c r="H61" s="109"/>
      <c r="I61" s="22"/>
      <c r="J61" s="109"/>
      <c r="K61" s="109"/>
      <c r="L61" s="23"/>
      <c r="M61" s="24">
        <f>SUBTOTAL(3,M62:M63)</f>
        <v>0</v>
      </c>
    </row>
    <row r="62" spans="1:12" s="1" customFormat="1" ht="26.25" outlineLevel="2">
      <c r="A62" s="9">
        <v>721</v>
      </c>
      <c r="B62" s="9" t="s">
        <v>146</v>
      </c>
      <c r="C62" s="9" t="s">
        <v>162</v>
      </c>
      <c r="D62" s="10" t="s">
        <v>147</v>
      </c>
      <c r="E62" s="134" t="s">
        <v>166</v>
      </c>
      <c r="F62" s="135" t="s">
        <v>182</v>
      </c>
      <c r="G62" s="135">
        <v>1</v>
      </c>
      <c r="H62" s="136">
        <v>35.8</v>
      </c>
      <c r="I62" s="121">
        <v>35.8</v>
      </c>
      <c r="J62" s="136">
        <f>SUM(I62-H62)</f>
        <v>0</v>
      </c>
      <c r="K62" s="137">
        <f>(I62/H62)-1</f>
        <v>0</v>
      </c>
      <c r="L62" s="138" t="s">
        <v>191</v>
      </c>
    </row>
    <row r="63" spans="1:12" s="1" customFormat="1" ht="26.25" outlineLevel="2">
      <c r="A63" s="9">
        <v>721</v>
      </c>
      <c r="B63" s="9" t="s">
        <v>146</v>
      </c>
      <c r="C63" s="9" t="s">
        <v>162</v>
      </c>
      <c r="D63" s="10" t="s">
        <v>147</v>
      </c>
      <c r="E63" s="134" t="s">
        <v>166</v>
      </c>
      <c r="F63" s="135" t="s">
        <v>378</v>
      </c>
      <c r="G63" s="135">
        <v>2</v>
      </c>
      <c r="H63" s="136">
        <v>44.88</v>
      </c>
      <c r="I63" s="121">
        <v>63.1</v>
      </c>
      <c r="J63" s="136">
        <f>SUM(I63-H63)</f>
        <v>18.22</v>
      </c>
      <c r="K63" s="137">
        <f>SUM(I63/H63)-1</f>
        <v>0.4059714795008913</v>
      </c>
      <c r="L63" s="138" t="s">
        <v>385</v>
      </c>
    </row>
    <row r="64" spans="1:13" s="24" customFormat="1" ht="3" customHeight="1" outlineLevel="1">
      <c r="A64" s="25" t="s">
        <v>420</v>
      </c>
      <c r="B64" s="18"/>
      <c r="C64" s="18"/>
      <c r="D64" s="19"/>
      <c r="E64" s="20"/>
      <c r="F64" s="21"/>
      <c r="G64" s="21"/>
      <c r="H64" s="109"/>
      <c r="I64" s="22"/>
      <c r="J64" s="109"/>
      <c r="K64" s="109"/>
      <c r="L64" s="23"/>
      <c r="M64" s="24">
        <f>SUBTOTAL(3,M65:M66)</f>
        <v>0</v>
      </c>
    </row>
    <row r="65" spans="1:12" s="1" customFormat="1" ht="26.25" outlineLevel="2">
      <c r="A65" s="9">
        <v>722</v>
      </c>
      <c r="B65" s="9" t="s">
        <v>148</v>
      </c>
      <c r="C65" s="9" t="s">
        <v>162</v>
      </c>
      <c r="D65" s="10" t="s">
        <v>149</v>
      </c>
      <c r="E65" s="134" t="s">
        <v>166</v>
      </c>
      <c r="F65" s="135" t="s">
        <v>169</v>
      </c>
      <c r="G65" s="135">
        <v>1</v>
      </c>
      <c r="H65" s="136">
        <v>41.45</v>
      </c>
      <c r="I65" s="121">
        <v>64.54</v>
      </c>
      <c r="J65" s="136">
        <f>SUM(I65-H65)</f>
        <v>23.090000000000003</v>
      </c>
      <c r="K65" s="137">
        <f>(I65/H65)-1</f>
        <v>0.5570566948130278</v>
      </c>
      <c r="L65" s="138" t="s">
        <v>191</v>
      </c>
    </row>
    <row r="66" spans="1:12" s="1" customFormat="1" ht="26.25" outlineLevel="2">
      <c r="A66" s="9">
        <v>722</v>
      </c>
      <c r="B66" s="9" t="s">
        <v>148</v>
      </c>
      <c r="C66" s="9" t="s">
        <v>162</v>
      </c>
      <c r="D66" s="10" t="s">
        <v>149</v>
      </c>
      <c r="E66" s="134" t="s">
        <v>166</v>
      </c>
      <c r="F66" s="135" t="s">
        <v>381</v>
      </c>
      <c r="G66" s="135">
        <v>2</v>
      </c>
      <c r="H66" s="136">
        <v>73.52</v>
      </c>
      <c r="I66" s="121">
        <v>96.89</v>
      </c>
      <c r="J66" s="136">
        <f>SUM(I66-H66)</f>
        <v>23.370000000000005</v>
      </c>
      <c r="K66" s="137">
        <f>SUM(I66/H66)-1</f>
        <v>0.3178726877040261</v>
      </c>
      <c r="L66" s="138" t="s">
        <v>385</v>
      </c>
    </row>
    <row r="67" spans="1:13" s="24" customFormat="1" ht="3" customHeight="1" outlineLevel="1">
      <c r="A67" s="25" t="s">
        <v>419</v>
      </c>
      <c r="B67" s="18"/>
      <c r="C67" s="18"/>
      <c r="D67" s="19"/>
      <c r="E67" s="20"/>
      <c r="F67" s="21"/>
      <c r="G67" s="21"/>
      <c r="H67" s="109"/>
      <c r="I67" s="22"/>
      <c r="J67" s="109"/>
      <c r="K67" s="109"/>
      <c r="L67" s="23"/>
      <c r="M67" s="24">
        <f>SUBTOTAL(3,M68:M69)</f>
        <v>0</v>
      </c>
    </row>
    <row r="68" spans="1:12" s="1" customFormat="1" ht="26.25" outlineLevel="2">
      <c r="A68" s="9">
        <v>723</v>
      </c>
      <c r="B68" s="9" t="s">
        <v>146</v>
      </c>
      <c r="C68" s="9" t="s">
        <v>162</v>
      </c>
      <c r="D68" s="10" t="s">
        <v>150</v>
      </c>
      <c r="E68" s="134" t="s">
        <v>166</v>
      </c>
      <c r="F68" s="135" t="s">
        <v>378</v>
      </c>
      <c r="G68" s="135">
        <v>1</v>
      </c>
      <c r="H68" s="136">
        <v>44.88</v>
      </c>
      <c r="I68" s="121">
        <v>63.1</v>
      </c>
      <c r="J68" s="136">
        <f>SUM(I68-H68)</f>
        <v>18.22</v>
      </c>
      <c r="K68" s="137">
        <f>SUM(I68/H68)-1</f>
        <v>0.4059714795008913</v>
      </c>
      <c r="L68" s="138" t="s">
        <v>385</v>
      </c>
    </row>
    <row r="69" spans="1:12" s="1" customFormat="1" ht="26.25" outlineLevel="2">
      <c r="A69" s="9">
        <v>723</v>
      </c>
      <c r="B69" s="9" t="s">
        <v>146</v>
      </c>
      <c r="C69" s="9" t="s">
        <v>162</v>
      </c>
      <c r="D69" s="10" t="s">
        <v>150</v>
      </c>
      <c r="E69" s="134" t="s">
        <v>166</v>
      </c>
      <c r="F69" s="135" t="s">
        <v>183</v>
      </c>
      <c r="G69" s="135">
        <v>2</v>
      </c>
      <c r="H69" s="136">
        <v>62.98</v>
      </c>
      <c r="I69" s="121">
        <v>62.98</v>
      </c>
      <c r="J69" s="136">
        <f>SUM(I69-H69)</f>
        <v>0</v>
      </c>
      <c r="K69" s="137">
        <f>(I69/H69)-1</f>
        <v>0</v>
      </c>
      <c r="L69" s="138" t="s">
        <v>191</v>
      </c>
    </row>
    <row r="70" spans="1:13" s="24" customFormat="1" ht="3" customHeight="1" outlineLevel="1">
      <c r="A70" s="25" t="s">
        <v>418</v>
      </c>
      <c r="B70" s="18"/>
      <c r="C70" s="18"/>
      <c r="D70" s="19"/>
      <c r="E70" s="20"/>
      <c r="F70" s="21"/>
      <c r="G70" s="21"/>
      <c r="H70" s="109"/>
      <c r="I70" s="22"/>
      <c r="J70" s="109"/>
      <c r="K70" s="109"/>
      <c r="L70" s="23"/>
      <c r="M70" s="24">
        <f>SUBTOTAL(3,M71:M72)</f>
        <v>0</v>
      </c>
    </row>
    <row r="71" spans="1:12" s="1" customFormat="1" ht="26.25" outlineLevel="2">
      <c r="A71" s="9">
        <v>724</v>
      </c>
      <c r="B71" s="9" t="s">
        <v>151</v>
      </c>
      <c r="C71" s="9" t="s">
        <v>162</v>
      </c>
      <c r="D71" s="10" t="s">
        <v>152</v>
      </c>
      <c r="E71" s="134" t="s">
        <v>166</v>
      </c>
      <c r="F71" s="135" t="s">
        <v>374</v>
      </c>
      <c r="G71" s="135">
        <v>1</v>
      </c>
      <c r="H71" s="136">
        <v>30</v>
      </c>
      <c r="I71" s="121">
        <v>24.95</v>
      </c>
      <c r="J71" s="136">
        <f>SUM(I71-H71)</f>
        <v>-5.050000000000001</v>
      </c>
      <c r="K71" s="137">
        <f>SUM(I71/H71)-1</f>
        <v>-0.16833333333333333</v>
      </c>
      <c r="L71" s="138" t="s">
        <v>385</v>
      </c>
    </row>
    <row r="72" spans="1:12" s="1" customFormat="1" ht="26.25" outlineLevel="2">
      <c r="A72" s="9">
        <v>724</v>
      </c>
      <c r="B72" s="9" t="s">
        <v>151</v>
      </c>
      <c r="C72" s="9" t="s">
        <v>162</v>
      </c>
      <c r="D72" s="10" t="s">
        <v>152</v>
      </c>
      <c r="E72" s="134" t="s">
        <v>166</v>
      </c>
      <c r="F72" s="135" t="s">
        <v>182</v>
      </c>
      <c r="G72" s="135">
        <v>2</v>
      </c>
      <c r="H72" s="136">
        <v>35.8</v>
      </c>
      <c r="I72" s="121">
        <v>35.8</v>
      </c>
      <c r="J72" s="136">
        <f>SUM(I72-H72)</f>
        <v>0</v>
      </c>
      <c r="K72" s="137">
        <f>(I72/H72)-1</f>
        <v>0</v>
      </c>
      <c r="L72" s="138" t="s">
        <v>191</v>
      </c>
    </row>
    <row r="73" spans="1:13" s="24" customFormat="1" ht="3" customHeight="1" outlineLevel="1">
      <c r="A73" s="25" t="s">
        <v>417</v>
      </c>
      <c r="B73" s="18"/>
      <c r="C73" s="18"/>
      <c r="D73" s="19"/>
      <c r="E73" s="20"/>
      <c r="F73" s="21"/>
      <c r="G73" s="21"/>
      <c r="H73" s="109"/>
      <c r="I73" s="22"/>
      <c r="J73" s="109"/>
      <c r="K73" s="109"/>
      <c r="L73" s="23"/>
      <c r="M73" s="24">
        <f>SUBTOTAL(3,M74:M75)</f>
        <v>0</v>
      </c>
    </row>
    <row r="74" spans="1:12" s="1" customFormat="1" ht="26.25" outlineLevel="2">
      <c r="A74" s="9">
        <v>725</v>
      </c>
      <c r="B74" s="9" t="s">
        <v>136</v>
      </c>
      <c r="C74" s="9" t="s">
        <v>162</v>
      </c>
      <c r="D74" s="10" t="s">
        <v>153</v>
      </c>
      <c r="E74" s="134" t="s">
        <v>166</v>
      </c>
      <c r="F74" s="135">
        <v>530277</v>
      </c>
      <c r="G74" s="135">
        <v>1</v>
      </c>
      <c r="H74" s="136">
        <v>65.25</v>
      </c>
      <c r="I74" s="121">
        <v>97</v>
      </c>
      <c r="J74" s="136">
        <f>SUM(I74-H74)</f>
        <v>31.75</v>
      </c>
      <c r="K74" s="137">
        <f>SUM(I74/H74)-1</f>
        <v>0.48659003831417635</v>
      </c>
      <c r="L74" s="138" t="s">
        <v>385</v>
      </c>
    </row>
    <row r="75" spans="1:12" s="1" customFormat="1" ht="26.25" outlineLevel="2">
      <c r="A75" s="9">
        <v>725</v>
      </c>
      <c r="B75" s="9" t="s">
        <v>136</v>
      </c>
      <c r="C75" s="9" t="s">
        <v>162</v>
      </c>
      <c r="D75" s="10" t="s">
        <v>153</v>
      </c>
      <c r="E75" s="134" t="s">
        <v>166</v>
      </c>
      <c r="F75" s="135" t="s">
        <v>184</v>
      </c>
      <c r="G75" s="135">
        <v>2</v>
      </c>
      <c r="H75" s="136">
        <v>72.18</v>
      </c>
      <c r="I75" s="121">
        <v>108.51</v>
      </c>
      <c r="J75" s="136">
        <f>SUM(I75-H75)</f>
        <v>36.33</v>
      </c>
      <c r="K75" s="137">
        <f>(I75/H75)-1</f>
        <v>0.5033250207813798</v>
      </c>
      <c r="L75" s="138" t="s">
        <v>191</v>
      </c>
    </row>
    <row r="76" spans="1:13" s="24" customFormat="1" ht="3" customHeight="1" outlineLevel="1">
      <c r="A76" s="25" t="s">
        <v>416</v>
      </c>
      <c r="B76" s="18"/>
      <c r="C76" s="18"/>
      <c r="D76" s="19"/>
      <c r="E76" s="20"/>
      <c r="F76" s="21"/>
      <c r="G76" s="21"/>
      <c r="H76" s="109"/>
      <c r="I76" s="22"/>
      <c r="J76" s="109"/>
      <c r="K76" s="109"/>
      <c r="L76" s="23"/>
      <c r="M76" s="24">
        <f>SUBTOTAL(3,M77:M78)</f>
        <v>0</v>
      </c>
    </row>
    <row r="77" spans="1:12" s="1" customFormat="1" ht="26.25" outlineLevel="2">
      <c r="A77" s="9">
        <v>726</v>
      </c>
      <c r="B77" s="9" t="s">
        <v>121</v>
      </c>
      <c r="C77" s="9" t="s">
        <v>162</v>
      </c>
      <c r="D77" s="10" t="s">
        <v>120</v>
      </c>
      <c r="E77" s="134" t="s">
        <v>166</v>
      </c>
      <c r="F77" s="135" t="s">
        <v>167</v>
      </c>
      <c r="G77" s="135">
        <v>1</v>
      </c>
      <c r="H77" s="136">
        <v>52.1</v>
      </c>
      <c r="I77" s="121">
        <v>52.1</v>
      </c>
      <c r="J77" s="136">
        <f>SUM(I77-H77)</f>
        <v>0</v>
      </c>
      <c r="K77" s="137">
        <f>(I77/H77)-1</f>
        <v>0</v>
      </c>
      <c r="L77" s="138" t="s">
        <v>191</v>
      </c>
    </row>
    <row r="78" spans="1:12" s="1" customFormat="1" ht="26.25" outlineLevel="2">
      <c r="A78" s="9">
        <v>726</v>
      </c>
      <c r="B78" s="9" t="s">
        <v>121</v>
      </c>
      <c r="C78" s="9" t="s">
        <v>162</v>
      </c>
      <c r="D78" s="10" t="s">
        <v>120</v>
      </c>
      <c r="E78" s="134" t="s">
        <v>166</v>
      </c>
      <c r="F78" s="135" t="s">
        <v>382</v>
      </c>
      <c r="G78" s="135"/>
      <c r="H78" s="136">
        <v>65.5</v>
      </c>
      <c r="I78" s="121" t="s">
        <v>836</v>
      </c>
      <c r="J78" s="136" t="s">
        <v>635</v>
      </c>
      <c r="K78" s="137" t="s">
        <v>635</v>
      </c>
      <c r="L78" s="138" t="s">
        <v>385</v>
      </c>
    </row>
    <row r="79" spans="1:13" s="24" customFormat="1" ht="3" customHeight="1" outlineLevel="1">
      <c r="A79" s="25" t="s">
        <v>415</v>
      </c>
      <c r="B79" s="18"/>
      <c r="C79" s="18"/>
      <c r="D79" s="19"/>
      <c r="E79" s="20"/>
      <c r="F79" s="21"/>
      <c r="G79" s="21"/>
      <c r="H79" s="109"/>
      <c r="I79" s="22"/>
      <c r="J79" s="109"/>
      <c r="K79" s="109"/>
      <c r="L79" s="23"/>
      <c r="M79" s="24">
        <f>SUBTOTAL(3,M80:M80)</f>
        <v>0</v>
      </c>
    </row>
    <row r="80" spans="1:12" s="1" customFormat="1" ht="26.25" outlineLevel="2">
      <c r="A80" s="9">
        <v>727</v>
      </c>
      <c r="B80" s="9" t="s">
        <v>121</v>
      </c>
      <c r="C80" s="9" t="s">
        <v>162</v>
      </c>
      <c r="D80" s="10" t="s">
        <v>128</v>
      </c>
      <c r="E80" s="134" t="s">
        <v>166</v>
      </c>
      <c r="F80" s="135" t="s">
        <v>185</v>
      </c>
      <c r="G80" s="135">
        <v>1</v>
      </c>
      <c r="H80" s="136">
        <v>47.1</v>
      </c>
      <c r="I80" s="121">
        <v>56.6</v>
      </c>
      <c r="J80" s="136">
        <f>SUM(I80-H80)</f>
        <v>9.5</v>
      </c>
      <c r="K80" s="137">
        <f>(I80/H80)-1</f>
        <v>0.20169851380042458</v>
      </c>
      <c r="L80" s="138" t="s">
        <v>191</v>
      </c>
    </row>
    <row r="81" spans="1:13" s="24" customFormat="1" ht="3" customHeight="1" outlineLevel="1">
      <c r="A81" s="25" t="s">
        <v>414</v>
      </c>
      <c r="B81" s="18"/>
      <c r="C81" s="18"/>
      <c r="D81" s="19"/>
      <c r="E81" s="20"/>
      <c r="F81" s="21"/>
      <c r="G81" s="21"/>
      <c r="H81" s="109"/>
      <c r="I81" s="22"/>
      <c r="J81" s="109"/>
      <c r="K81" s="109"/>
      <c r="L81" s="23"/>
      <c r="M81" s="24">
        <f>SUBTOTAL(3,M82:M83)</f>
        <v>0</v>
      </c>
    </row>
    <row r="82" spans="1:12" s="1" customFormat="1" ht="26.25" outlineLevel="2">
      <c r="A82" s="9">
        <v>728</v>
      </c>
      <c r="B82" s="9" t="s">
        <v>121</v>
      </c>
      <c r="C82" s="9" t="s">
        <v>162</v>
      </c>
      <c r="D82" s="10" t="s">
        <v>122</v>
      </c>
      <c r="E82" s="134" t="s">
        <v>166</v>
      </c>
      <c r="F82" s="135" t="s">
        <v>383</v>
      </c>
      <c r="G82" s="135">
        <v>1</v>
      </c>
      <c r="H82" s="136">
        <v>37.75</v>
      </c>
      <c r="I82" s="121">
        <v>68</v>
      </c>
      <c r="J82" s="136">
        <f>SUM(I82-H82)</f>
        <v>30.25</v>
      </c>
      <c r="K82" s="137">
        <f>SUM(I82/H82)-1</f>
        <v>0.8013245033112584</v>
      </c>
      <c r="L82" s="138" t="s">
        <v>385</v>
      </c>
    </row>
    <row r="83" spans="1:12" s="1" customFormat="1" ht="26.25" outlineLevel="2">
      <c r="A83" s="9">
        <v>728</v>
      </c>
      <c r="B83" s="9" t="s">
        <v>121</v>
      </c>
      <c r="C83" s="9" t="s">
        <v>162</v>
      </c>
      <c r="D83" s="10" t="s">
        <v>122</v>
      </c>
      <c r="E83" s="134" t="s">
        <v>166</v>
      </c>
      <c r="F83" s="135" t="s">
        <v>169</v>
      </c>
      <c r="G83" s="135">
        <v>2</v>
      </c>
      <c r="H83" s="136">
        <v>41.45</v>
      </c>
      <c r="I83" s="121">
        <v>64.54</v>
      </c>
      <c r="J83" s="136">
        <f>SUM(I83-H83)</f>
        <v>23.090000000000003</v>
      </c>
      <c r="K83" s="137">
        <f>(I83/H83)-1</f>
        <v>0.5570566948130278</v>
      </c>
      <c r="L83" s="138" t="s">
        <v>191</v>
      </c>
    </row>
    <row r="84" spans="1:13" s="24" customFormat="1" ht="3" customHeight="1" outlineLevel="1">
      <c r="A84" s="25" t="s">
        <v>413</v>
      </c>
      <c r="B84" s="18"/>
      <c r="C84" s="18"/>
      <c r="D84" s="19"/>
      <c r="E84" s="20"/>
      <c r="F84" s="21"/>
      <c r="G84" s="21"/>
      <c r="H84" s="109"/>
      <c r="I84" s="22"/>
      <c r="J84" s="109"/>
      <c r="K84" s="109"/>
      <c r="L84" s="23"/>
      <c r="M84" s="24">
        <f>SUBTOTAL(3,M85:M85)</f>
        <v>0</v>
      </c>
    </row>
    <row r="85" spans="1:12" s="1" customFormat="1" ht="26.25" outlineLevel="2">
      <c r="A85" s="9">
        <v>729</v>
      </c>
      <c r="B85" s="9" t="s">
        <v>121</v>
      </c>
      <c r="C85" s="9" t="s">
        <v>163</v>
      </c>
      <c r="D85" s="10" t="s">
        <v>132</v>
      </c>
      <c r="E85" s="134" t="s">
        <v>166</v>
      </c>
      <c r="F85" s="135" t="s">
        <v>186</v>
      </c>
      <c r="G85" s="135">
        <v>1</v>
      </c>
      <c r="H85" s="136">
        <v>34.44</v>
      </c>
      <c r="I85" s="121">
        <v>34.44</v>
      </c>
      <c r="J85" s="136">
        <f>SUM(I85-H85)</f>
        <v>0</v>
      </c>
      <c r="K85" s="137">
        <f>(I85/H85)-1</f>
        <v>0</v>
      </c>
      <c r="L85" s="138" t="s">
        <v>191</v>
      </c>
    </row>
    <row r="86" spans="1:13" s="24" customFormat="1" ht="3" customHeight="1" outlineLevel="1">
      <c r="A86" s="25" t="s">
        <v>412</v>
      </c>
      <c r="B86" s="18"/>
      <c r="C86" s="18"/>
      <c r="D86" s="19"/>
      <c r="E86" s="20"/>
      <c r="F86" s="21"/>
      <c r="G86" s="21"/>
      <c r="H86" s="109"/>
      <c r="I86" s="22"/>
      <c r="J86" s="109"/>
      <c r="K86" s="109"/>
      <c r="L86" s="23"/>
      <c r="M86" s="24">
        <f>SUBTOTAL(3,M87:M87)</f>
        <v>0</v>
      </c>
    </row>
    <row r="87" spans="1:12" s="1" customFormat="1" ht="26.25" outlineLevel="2">
      <c r="A87" s="9">
        <v>730</v>
      </c>
      <c r="B87" s="9" t="s">
        <v>121</v>
      </c>
      <c r="C87" s="9" t="s">
        <v>163</v>
      </c>
      <c r="D87" s="10" t="s">
        <v>120</v>
      </c>
      <c r="E87" s="134" t="s">
        <v>166</v>
      </c>
      <c r="F87" s="135" t="s">
        <v>167</v>
      </c>
      <c r="G87" s="135">
        <v>1</v>
      </c>
      <c r="H87" s="136">
        <v>52.1</v>
      </c>
      <c r="I87" s="121">
        <v>52.1</v>
      </c>
      <c r="J87" s="136">
        <f>SUM(I87-H87)</f>
        <v>0</v>
      </c>
      <c r="K87" s="137">
        <f>(I87/H87)-1</f>
        <v>0</v>
      </c>
      <c r="L87" s="138" t="s">
        <v>191</v>
      </c>
    </row>
    <row r="88" spans="1:13" s="24" customFormat="1" ht="3" customHeight="1" outlineLevel="1">
      <c r="A88" s="25" t="s">
        <v>411</v>
      </c>
      <c r="B88" s="18"/>
      <c r="C88" s="18"/>
      <c r="D88" s="19"/>
      <c r="E88" s="20"/>
      <c r="F88" s="21"/>
      <c r="G88" s="21"/>
      <c r="H88" s="109"/>
      <c r="I88" s="22"/>
      <c r="J88" s="109"/>
      <c r="K88" s="109"/>
      <c r="L88" s="23"/>
      <c r="M88" s="24">
        <f>SUBTOTAL(3,M89:M89)</f>
        <v>0</v>
      </c>
    </row>
    <row r="89" spans="1:12" s="1" customFormat="1" ht="26.25" outlineLevel="2">
      <c r="A89" s="9">
        <v>731</v>
      </c>
      <c r="B89" s="9" t="s">
        <v>121</v>
      </c>
      <c r="C89" s="9" t="s">
        <v>163</v>
      </c>
      <c r="D89" s="10" t="s">
        <v>128</v>
      </c>
      <c r="E89" s="134" t="s">
        <v>166</v>
      </c>
      <c r="F89" s="135" t="s">
        <v>185</v>
      </c>
      <c r="G89" s="135">
        <v>1</v>
      </c>
      <c r="H89" s="136">
        <v>44.68</v>
      </c>
      <c r="I89" s="121">
        <v>44.68</v>
      </c>
      <c r="J89" s="136">
        <f>SUM(I89-H89)</f>
        <v>0</v>
      </c>
      <c r="K89" s="137">
        <f>(I89/H89)-1</f>
        <v>0</v>
      </c>
      <c r="L89" s="138" t="s">
        <v>191</v>
      </c>
    </row>
    <row r="90" spans="1:13" s="24" customFormat="1" ht="3" customHeight="1" outlineLevel="1">
      <c r="A90" s="25" t="s">
        <v>410</v>
      </c>
      <c r="B90" s="18"/>
      <c r="C90" s="18"/>
      <c r="D90" s="19"/>
      <c r="E90" s="20"/>
      <c r="F90" s="21"/>
      <c r="G90" s="21"/>
      <c r="H90" s="109"/>
      <c r="I90" s="22"/>
      <c r="J90" s="109"/>
      <c r="K90" s="109"/>
      <c r="L90" s="23"/>
      <c r="M90" s="24">
        <f>SUBTOTAL(3,M91:M91)</f>
        <v>0</v>
      </c>
    </row>
    <row r="91" spans="1:12" s="1" customFormat="1" ht="26.25" outlineLevel="2">
      <c r="A91" s="9">
        <v>732</v>
      </c>
      <c r="B91" s="9" t="s">
        <v>121</v>
      </c>
      <c r="C91" s="9" t="s">
        <v>163</v>
      </c>
      <c r="D91" s="10" t="s">
        <v>122</v>
      </c>
      <c r="E91" s="134" t="s">
        <v>166</v>
      </c>
      <c r="F91" s="135" t="s">
        <v>187</v>
      </c>
      <c r="G91" s="135">
        <v>1</v>
      </c>
      <c r="H91" s="136">
        <v>51.23</v>
      </c>
      <c r="I91" s="121">
        <v>51.23</v>
      </c>
      <c r="J91" s="136">
        <f>SUM(I91-H91)</f>
        <v>0</v>
      </c>
      <c r="K91" s="137">
        <f>(I91/H91)-1</f>
        <v>0</v>
      </c>
      <c r="L91" s="138" t="s">
        <v>191</v>
      </c>
    </row>
    <row r="92" spans="1:13" s="24" customFormat="1" ht="3" customHeight="1" outlineLevel="1">
      <c r="A92" s="25" t="s">
        <v>409</v>
      </c>
      <c r="B92" s="18"/>
      <c r="C92" s="18"/>
      <c r="D92" s="19"/>
      <c r="E92" s="20"/>
      <c r="F92" s="21"/>
      <c r="G92" s="21"/>
      <c r="H92" s="109"/>
      <c r="I92" s="22"/>
      <c r="J92" s="109"/>
      <c r="K92" s="109"/>
      <c r="L92" s="23"/>
      <c r="M92" s="24">
        <f>SUBTOTAL(3,M93:M94)</f>
        <v>0</v>
      </c>
    </row>
    <row r="93" spans="1:12" s="1" customFormat="1" ht="26.25" outlineLevel="2">
      <c r="A93" s="9">
        <v>733</v>
      </c>
      <c r="B93" s="9" t="s">
        <v>136</v>
      </c>
      <c r="C93" s="9" t="s">
        <v>163</v>
      </c>
      <c r="D93" s="10" t="s">
        <v>154</v>
      </c>
      <c r="E93" s="134" t="s">
        <v>166</v>
      </c>
      <c r="F93" s="135">
        <v>530277</v>
      </c>
      <c r="G93" s="135">
        <v>1</v>
      </c>
      <c r="H93" s="136">
        <v>65.25</v>
      </c>
      <c r="I93" s="121">
        <v>97</v>
      </c>
      <c r="J93" s="136">
        <f>SUM(I93-H93)</f>
        <v>31.75</v>
      </c>
      <c r="K93" s="137">
        <f>SUM(I93/H93)-1</f>
        <v>0.48659003831417635</v>
      </c>
      <c r="L93" s="138" t="s">
        <v>385</v>
      </c>
    </row>
    <row r="94" spans="1:12" s="1" customFormat="1" ht="26.25" outlineLevel="2">
      <c r="A94" s="9">
        <v>733</v>
      </c>
      <c r="B94" s="9" t="s">
        <v>136</v>
      </c>
      <c r="C94" s="9" t="s">
        <v>163</v>
      </c>
      <c r="D94" s="10" t="s">
        <v>154</v>
      </c>
      <c r="E94" s="134" t="s">
        <v>166</v>
      </c>
      <c r="F94" s="135" t="s">
        <v>188</v>
      </c>
      <c r="G94" s="135">
        <v>2</v>
      </c>
      <c r="H94" s="136">
        <v>65.89</v>
      </c>
      <c r="I94" s="121">
        <v>96.16</v>
      </c>
      <c r="J94" s="136">
        <f>SUM(I94-H94)</f>
        <v>30.269999999999996</v>
      </c>
      <c r="K94" s="137">
        <f>(I94/H94)-1</f>
        <v>0.45940203369251775</v>
      </c>
      <c r="L94" s="138" t="s">
        <v>191</v>
      </c>
    </row>
    <row r="95" spans="1:13" s="24" customFormat="1" ht="3" customHeight="1" outlineLevel="1">
      <c r="A95" s="25" t="s">
        <v>408</v>
      </c>
      <c r="B95" s="18"/>
      <c r="C95" s="18"/>
      <c r="D95" s="19"/>
      <c r="E95" s="20"/>
      <c r="F95" s="21"/>
      <c r="G95" s="21"/>
      <c r="H95" s="109"/>
      <c r="I95" s="22"/>
      <c r="J95" s="109"/>
      <c r="K95" s="109"/>
      <c r="L95" s="23"/>
      <c r="M95" s="24">
        <f>SUBTOTAL(3,M96:M97)</f>
        <v>0</v>
      </c>
    </row>
    <row r="96" spans="1:12" s="1" customFormat="1" ht="26.25" outlineLevel="2">
      <c r="A96" s="9">
        <v>734</v>
      </c>
      <c r="B96" s="9" t="s">
        <v>136</v>
      </c>
      <c r="C96" s="9" t="s">
        <v>163</v>
      </c>
      <c r="D96" s="10" t="s">
        <v>155</v>
      </c>
      <c r="E96" s="134" t="s">
        <v>166</v>
      </c>
      <c r="F96" s="135" t="s">
        <v>189</v>
      </c>
      <c r="G96" s="135">
        <v>1</v>
      </c>
      <c r="H96" s="136">
        <v>83.14</v>
      </c>
      <c r="I96" s="121">
        <v>83.14</v>
      </c>
      <c r="J96" s="136">
        <f>SUM(I96-H96)</f>
        <v>0</v>
      </c>
      <c r="K96" s="137">
        <f>(I96/H96)-1</f>
        <v>0</v>
      </c>
      <c r="L96" s="138" t="s">
        <v>191</v>
      </c>
    </row>
    <row r="97" spans="1:12" s="1" customFormat="1" ht="26.25" outlineLevel="2">
      <c r="A97" s="9">
        <v>734</v>
      </c>
      <c r="B97" s="9" t="s">
        <v>136</v>
      </c>
      <c r="C97" s="9" t="s">
        <v>163</v>
      </c>
      <c r="D97" s="10" t="s">
        <v>155</v>
      </c>
      <c r="E97" s="134" t="s">
        <v>166</v>
      </c>
      <c r="F97" s="135">
        <v>1099084</v>
      </c>
      <c r="G97" s="135">
        <v>2</v>
      </c>
      <c r="H97" s="136">
        <v>127</v>
      </c>
      <c r="I97" s="121">
        <v>127</v>
      </c>
      <c r="J97" s="136">
        <f>SUM(I97-H97)</f>
        <v>0</v>
      </c>
      <c r="K97" s="137">
        <f>SUM(I97/H97)-1</f>
        <v>0</v>
      </c>
      <c r="L97" s="138" t="s">
        <v>385</v>
      </c>
    </row>
    <row r="98" spans="1:13" s="24" customFormat="1" ht="3" customHeight="1" outlineLevel="1">
      <c r="A98" s="25" t="s">
        <v>407</v>
      </c>
      <c r="B98" s="18"/>
      <c r="C98" s="18"/>
      <c r="D98" s="19"/>
      <c r="E98" s="20"/>
      <c r="F98" s="21"/>
      <c r="G98" s="21"/>
      <c r="H98" s="109"/>
      <c r="I98" s="22"/>
      <c r="J98" s="109"/>
      <c r="K98" s="109"/>
      <c r="L98" s="23"/>
      <c r="M98" s="24">
        <f>SUBTOTAL(3,M99:M99)</f>
        <v>0</v>
      </c>
    </row>
    <row r="99" spans="1:12" s="1" customFormat="1" ht="26.25" outlineLevel="2">
      <c r="A99" s="9">
        <v>735</v>
      </c>
      <c r="B99" s="9" t="s">
        <v>156</v>
      </c>
      <c r="C99" s="9" t="s">
        <v>163</v>
      </c>
      <c r="D99" s="10" t="s">
        <v>144</v>
      </c>
      <c r="E99" s="134" t="s">
        <v>166</v>
      </c>
      <c r="F99" s="135" t="s">
        <v>171</v>
      </c>
      <c r="G99" s="135">
        <v>1</v>
      </c>
      <c r="H99" s="136">
        <v>27.41</v>
      </c>
      <c r="I99" s="121">
        <v>34.15</v>
      </c>
      <c r="J99" s="136">
        <f>SUM(I99-H99)</f>
        <v>6.739999999999998</v>
      </c>
      <c r="K99" s="137">
        <f>(I99/H99)-1</f>
        <v>0.2458956585187888</v>
      </c>
      <c r="L99" s="138" t="s">
        <v>191</v>
      </c>
    </row>
    <row r="100" spans="1:13" s="24" customFormat="1" ht="3" customHeight="1" outlineLevel="1">
      <c r="A100" s="25" t="s">
        <v>406</v>
      </c>
      <c r="B100" s="18"/>
      <c r="C100" s="18"/>
      <c r="D100" s="19"/>
      <c r="E100" s="20"/>
      <c r="F100" s="21"/>
      <c r="G100" s="21"/>
      <c r="H100" s="109"/>
      <c r="I100" s="22"/>
      <c r="J100" s="109"/>
      <c r="K100" s="109"/>
      <c r="L100" s="23"/>
      <c r="M100" s="24">
        <f>SUBTOTAL(3,M101:M102)</f>
        <v>0</v>
      </c>
    </row>
    <row r="101" spans="1:12" s="1" customFormat="1" ht="26.25" outlineLevel="2">
      <c r="A101" s="9">
        <v>736</v>
      </c>
      <c r="B101" s="9" t="s">
        <v>157</v>
      </c>
      <c r="C101" s="9" t="s">
        <v>163</v>
      </c>
      <c r="D101" s="10" t="s">
        <v>158</v>
      </c>
      <c r="E101" s="134" t="s">
        <v>166</v>
      </c>
      <c r="F101" s="135" t="s">
        <v>190</v>
      </c>
      <c r="G101" s="135">
        <v>1</v>
      </c>
      <c r="H101" s="136">
        <v>46.58</v>
      </c>
      <c r="I101" s="121">
        <v>46.58</v>
      </c>
      <c r="J101" s="136">
        <f>SUM(I101-H101)</f>
        <v>0</v>
      </c>
      <c r="K101" s="137">
        <f>(I101/H101)-1</f>
        <v>0</v>
      </c>
      <c r="L101" s="138" t="s">
        <v>191</v>
      </c>
    </row>
    <row r="102" spans="1:12" s="1" customFormat="1" ht="26.25" outlineLevel="2">
      <c r="A102" s="9">
        <v>736</v>
      </c>
      <c r="B102" s="9" t="s">
        <v>157</v>
      </c>
      <c r="C102" s="9" t="s">
        <v>163</v>
      </c>
      <c r="D102" s="10" t="s">
        <v>158</v>
      </c>
      <c r="E102" s="134" t="s">
        <v>166</v>
      </c>
      <c r="F102" s="135" t="s">
        <v>384</v>
      </c>
      <c r="G102" s="135">
        <v>2</v>
      </c>
      <c r="H102" s="136">
        <v>54</v>
      </c>
      <c r="I102" s="121">
        <v>67.62</v>
      </c>
      <c r="J102" s="136">
        <f>SUM(I102-H102)</f>
        <v>13.620000000000005</v>
      </c>
      <c r="K102" s="137">
        <f>SUM(I102/H102)-1</f>
        <v>0.25222222222222235</v>
      </c>
      <c r="L102" s="138" t="s">
        <v>385</v>
      </c>
    </row>
    <row r="103" spans="1:13" s="24" customFormat="1" ht="3" customHeight="1" outlineLevel="1">
      <c r="A103" s="25" t="s">
        <v>405</v>
      </c>
      <c r="B103" s="18"/>
      <c r="C103" s="18"/>
      <c r="D103" s="19"/>
      <c r="E103" s="20"/>
      <c r="F103" s="21"/>
      <c r="G103" s="21"/>
      <c r="H103" s="109"/>
      <c r="I103" s="22"/>
      <c r="J103" s="109"/>
      <c r="K103" s="109"/>
      <c r="L103" s="23"/>
      <c r="M103" s="24">
        <f>SUBTOTAL(3,M104:M104)</f>
        <v>0</v>
      </c>
    </row>
    <row r="104" spans="1:12" s="1" customFormat="1" ht="26.25" outlineLevel="2">
      <c r="A104" s="9">
        <v>737</v>
      </c>
      <c r="B104" s="9" t="s">
        <v>146</v>
      </c>
      <c r="C104" s="9" t="s">
        <v>163</v>
      </c>
      <c r="D104" s="10" t="s">
        <v>159</v>
      </c>
      <c r="E104" s="134" t="s">
        <v>166</v>
      </c>
      <c r="F104" s="135" t="s">
        <v>182</v>
      </c>
      <c r="G104" s="135">
        <v>1</v>
      </c>
      <c r="H104" s="136">
        <v>35.8</v>
      </c>
      <c r="I104" s="121">
        <v>35.8</v>
      </c>
      <c r="J104" s="136">
        <f>SUM(I104-H104)</f>
        <v>0</v>
      </c>
      <c r="K104" s="137">
        <f>(I104/H104)-1</f>
        <v>0</v>
      </c>
      <c r="L104" s="138" t="s">
        <v>191</v>
      </c>
    </row>
    <row r="105" spans="1:13" s="24" customFormat="1" ht="3" customHeight="1" outlineLevel="1">
      <c r="A105" s="25" t="s">
        <v>404</v>
      </c>
      <c r="B105" s="18"/>
      <c r="C105" s="18"/>
      <c r="D105" s="19"/>
      <c r="E105" s="20"/>
      <c r="F105" s="21"/>
      <c r="G105" s="21"/>
      <c r="H105" s="109"/>
      <c r="I105" s="22"/>
      <c r="J105" s="109"/>
      <c r="K105" s="109"/>
      <c r="L105" s="23"/>
      <c r="M105" s="24">
        <f>SUBTOTAL(3,M106:M106)</f>
        <v>0</v>
      </c>
    </row>
    <row r="106" spans="1:12" s="1" customFormat="1" ht="26.25" outlineLevel="2">
      <c r="A106" s="9">
        <v>738</v>
      </c>
      <c r="B106" s="9" t="s">
        <v>146</v>
      </c>
      <c r="C106" s="9" t="s">
        <v>163</v>
      </c>
      <c r="D106" s="10" t="s">
        <v>160</v>
      </c>
      <c r="E106" s="134" t="s">
        <v>166</v>
      </c>
      <c r="F106" s="135" t="s">
        <v>171</v>
      </c>
      <c r="G106" s="135">
        <v>1</v>
      </c>
      <c r="H106" s="136">
        <v>27.41</v>
      </c>
      <c r="I106" s="121">
        <v>34.15</v>
      </c>
      <c r="J106" s="136">
        <f>SUM(I106-H106)</f>
        <v>6.739999999999998</v>
      </c>
      <c r="K106" s="137">
        <f>(I106/H106)-1</f>
        <v>0.2458956585187888</v>
      </c>
      <c r="L106" s="138" t="s">
        <v>191</v>
      </c>
    </row>
    <row r="107" spans="1:13" s="24" customFormat="1" ht="3" customHeight="1" outlineLevel="1">
      <c r="A107" s="25" t="s">
        <v>403</v>
      </c>
      <c r="B107" s="18"/>
      <c r="C107" s="18"/>
      <c r="D107" s="19"/>
      <c r="E107" s="20"/>
      <c r="F107" s="21"/>
      <c r="G107" s="21"/>
      <c r="H107" s="109"/>
      <c r="I107" s="22"/>
      <c r="J107" s="109"/>
      <c r="K107" s="109"/>
      <c r="L107" s="23"/>
      <c r="M107" s="24">
        <f>SUBTOTAL(3,M108:M108)</f>
        <v>0</v>
      </c>
    </row>
    <row r="108" spans="1:12" s="1" customFormat="1" ht="26.25" outlineLevel="2">
      <c r="A108" s="9">
        <v>739</v>
      </c>
      <c r="B108" s="9" t="s">
        <v>146</v>
      </c>
      <c r="C108" s="9" t="s">
        <v>163</v>
      </c>
      <c r="D108" s="10" t="s">
        <v>147</v>
      </c>
      <c r="E108" s="134" t="s">
        <v>166</v>
      </c>
      <c r="F108" s="135" t="s">
        <v>182</v>
      </c>
      <c r="G108" s="135">
        <v>1</v>
      </c>
      <c r="H108" s="136">
        <v>35.8</v>
      </c>
      <c r="I108" s="121">
        <v>35.8</v>
      </c>
      <c r="J108" s="136">
        <f>SUM(I108-H108)</f>
        <v>0</v>
      </c>
      <c r="K108" s="137">
        <f>(I108/H108)-1</f>
        <v>0</v>
      </c>
      <c r="L108" s="138" t="s">
        <v>191</v>
      </c>
    </row>
  </sheetData>
  <sheetProtection/>
  <autoFilter ref="A1:M108"/>
  <printOptions horizontalCentered="1"/>
  <pageMargins left="0.2" right="0.2" top="0.75" bottom="0.25" header="0.3" footer="0.3"/>
  <pageSetup horizontalDpi="600" verticalDpi="600" orientation="landscape" r:id="rId1"/>
  <headerFooter>
    <oddHeader xml:space="preserve">&amp;L&amp;"Arial,Bold"&amp;12EPC/META/OMERESA/STARK
Transportation Supply Bid - Heater Motors &amp; Switches&amp;R&amp;"Arial,Bold"&amp;12Pricing:  March 1, 2022 - February 28, 2023
  </oddHeader>
  </headerFooter>
</worksheet>
</file>

<file path=xl/worksheets/sheet5.xml><?xml version="1.0" encoding="utf-8"?>
<worksheet xmlns="http://schemas.openxmlformats.org/spreadsheetml/2006/main" xmlns:r="http://schemas.openxmlformats.org/officeDocument/2006/relationships">
  <sheetPr>
    <tabColor theme="6" tint="-0.24997000396251678"/>
    <outlinePr summaryBelow="0"/>
  </sheetPr>
  <dimension ref="A1:O101"/>
  <sheetViews>
    <sheetView view="pageBreakPreview" zoomScaleSheetLayoutView="100" zoomScalePageLayoutView="0" workbookViewId="0" topLeftCell="A1">
      <pane ySplit="1" topLeftCell="A77" activePane="bottomLeft" state="frozen"/>
      <selection pane="topLeft" activeCell="A1" sqref="A1"/>
      <selection pane="bottomLeft" activeCell="J55" sqref="J55"/>
    </sheetView>
  </sheetViews>
  <sheetFormatPr defaultColWidth="9.140625" defaultRowHeight="12.75" outlineLevelRow="2"/>
  <cols>
    <col min="1" max="1" width="5.421875" style="5" customWidth="1"/>
    <col min="2" max="2" width="8.8515625" style="5" customWidth="1"/>
    <col min="3" max="3" width="20.8515625" style="5" customWidth="1"/>
    <col min="4" max="4" width="39.140625" style="5" customWidth="1"/>
    <col min="5" max="5" width="4.57421875" style="5" bestFit="1" customWidth="1"/>
    <col min="6" max="6" width="10.7109375" style="6" bestFit="1" customWidth="1"/>
    <col min="7" max="7" width="11.7109375" style="4" customWidth="1"/>
    <col min="8" max="8" width="5.28125" style="4" customWidth="1"/>
    <col min="9" max="9" width="7.57421875" style="115" hidden="1" customWidth="1"/>
    <col min="10" max="10" width="7.57421875" style="14" customWidth="1"/>
    <col min="11" max="11" width="7.57421875" style="115" hidden="1" customWidth="1"/>
    <col min="12" max="12" width="7.57421875" style="116" hidden="1" customWidth="1"/>
    <col min="13" max="13" width="15.00390625" style="112" bestFit="1" customWidth="1"/>
    <col min="14" max="14" width="9.57421875" style="29" customWidth="1"/>
    <col min="15" max="15" width="0" style="5" hidden="1" customWidth="1"/>
    <col min="16" max="16384" width="8.8515625" style="5" customWidth="1"/>
  </cols>
  <sheetData>
    <row r="1" spans="1:15" s="16" customFormat="1" ht="39">
      <c r="A1" s="125" t="s">
        <v>57</v>
      </c>
      <c r="B1" s="125" t="s">
        <v>0</v>
      </c>
      <c r="C1" s="125" t="s">
        <v>1</v>
      </c>
      <c r="D1" s="125" t="s">
        <v>2</v>
      </c>
      <c r="E1" s="125" t="s">
        <v>3</v>
      </c>
      <c r="F1" s="125" t="s">
        <v>4</v>
      </c>
      <c r="G1" s="125" t="s">
        <v>111</v>
      </c>
      <c r="H1" s="125" t="s">
        <v>402</v>
      </c>
      <c r="I1" s="127" t="s">
        <v>833</v>
      </c>
      <c r="J1" s="127" t="s">
        <v>832</v>
      </c>
      <c r="K1" s="127" t="s">
        <v>834</v>
      </c>
      <c r="L1" s="128" t="s">
        <v>835</v>
      </c>
      <c r="M1" s="129" t="s">
        <v>470</v>
      </c>
      <c r="N1" s="129" t="s">
        <v>165</v>
      </c>
      <c r="O1" s="17" t="s">
        <v>398</v>
      </c>
    </row>
    <row r="2" spans="1:14" s="27" customFormat="1" ht="12.75" outlineLevel="2">
      <c r="A2" s="9">
        <v>401</v>
      </c>
      <c r="B2" s="9" t="s">
        <v>59</v>
      </c>
      <c r="C2" s="10" t="s">
        <v>118</v>
      </c>
      <c r="D2" s="11" t="s">
        <v>53</v>
      </c>
      <c r="E2" s="9" t="s">
        <v>102</v>
      </c>
      <c r="F2" s="134" t="s">
        <v>386</v>
      </c>
      <c r="G2" s="135" t="s">
        <v>387</v>
      </c>
      <c r="H2" s="135">
        <v>1</v>
      </c>
      <c r="I2" s="136">
        <v>20.05</v>
      </c>
      <c r="J2" s="121">
        <v>20.05</v>
      </c>
      <c r="K2" s="136">
        <f>SUM(J2-I2)</f>
        <v>0</v>
      </c>
      <c r="L2" s="137">
        <f>SUM(J2/I2)-1</f>
        <v>0</v>
      </c>
      <c r="M2" s="124"/>
      <c r="N2" s="138" t="s">
        <v>385</v>
      </c>
    </row>
    <row r="3" spans="1:14" s="27" customFormat="1" ht="26.25" outlineLevel="2">
      <c r="A3" s="9">
        <v>401</v>
      </c>
      <c r="B3" s="9" t="s">
        <v>59</v>
      </c>
      <c r="C3" s="10" t="s">
        <v>118</v>
      </c>
      <c r="D3" s="11" t="s">
        <v>53</v>
      </c>
      <c r="E3" s="9" t="s">
        <v>102</v>
      </c>
      <c r="F3" s="134" t="s">
        <v>301</v>
      </c>
      <c r="G3" s="135" t="s">
        <v>302</v>
      </c>
      <c r="H3" s="135">
        <v>2</v>
      </c>
      <c r="I3" s="136">
        <v>28.25</v>
      </c>
      <c r="J3" s="121">
        <v>28.25</v>
      </c>
      <c r="K3" s="136">
        <f>SUM(J3-I3)</f>
        <v>0</v>
      </c>
      <c r="L3" s="137">
        <f>SUM(J3/I3)-1</f>
        <v>0</v>
      </c>
      <c r="M3" s="124" t="s">
        <v>303</v>
      </c>
      <c r="N3" s="138" t="s">
        <v>300</v>
      </c>
    </row>
    <row r="4" spans="1:14" s="27" customFormat="1" ht="26.25" outlineLevel="2">
      <c r="A4" s="9">
        <v>401</v>
      </c>
      <c r="B4" s="9" t="s">
        <v>59</v>
      </c>
      <c r="C4" s="10" t="s">
        <v>118</v>
      </c>
      <c r="D4" s="11" t="s">
        <v>53</v>
      </c>
      <c r="E4" s="9" t="s">
        <v>102</v>
      </c>
      <c r="F4" s="134" t="s">
        <v>386</v>
      </c>
      <c r="G4" s="135" t="s">
        <v>192</v>
      </c>
      <c r="H4" s="135">
        <v>3</v>
      </c>
      <c r="I4" s="136">
        <v>31.31</v>
      </c>
      <c r="J4" s="121">
        <v>31.31</v>
      </c>
      <c r="K4" s="136">
        <f>SUM(J4-I4)</f>
        <v>0</v>
      </c>
      <c r="L4" s="137">
        <f>SUM(J4/I4)-1</f>
        <v>0</v>
      </c>
      <c r="M4" s="124"/>
      <c r="N4" s="138" t="s">
        <v>191</v>
      </c>
    </row>
    <row r="5" spans="1:15" s="28" customFormat="1" ht="3" customHeight="1" outlineLevel="1">
      <c r="A5" s="25" t="s">
        <v>469</v>
      </c>
      <c r="B5" s="18"/>
      <c r="C5" s="19"/>
      <c r="D5" s="26"/>
      <c r="E5" s="18"/>
      <c r="F5" s="20"/>
      <c r="G5" s="21"/>
      <c r="H5" s="21"/>
      <c r="I5" s="109"/>
      <c r="J5" s="22"/>
      <c r="K5" s="109"/>
      <c r="L5" s="109"/>
      <c r="M5" s="111"/>
      <c r="N5" s="23"/>
      <c r="O5" s="28">
        <f>SUBTOTAL(3,O6:O7)</f>
        <v>0</v>
      </c>
    </row>
    <row r="6" spans="1:14" s="27" customFormat="1" ht="26.25" outlineLevel="2">
      <c r="A6" s="9">
        <v>402</v>
      </c>
      <c r="B6" s="9" t="s">
        <v>59</v>
      </c>
      <c r="C6" s="10" t="s">
        <v>118</v>
      </c>
      <c r="D6" s="11" t="s">
        <v>54</v>
      </c>
      <c r="E6" s="9" t="s">
        <v>102</v>
      </c>
      <c r="F6" s="134" t="s">
        <v>388</v>
      </c>
      <c r="G6" s="135" t="s">
        <v>389</v>
      </c>
      <c r="H6" s="135">
        <v>1</v>
      </c>
      <c r="I6" s="136">
        <v>98</v>
      </c>
      <c r="J6" s="121">
        <v>89.45</v>
      </c>
      <c r="K6" s="136">
        <f>SUM(J6-I6)</f>
        <v>-8.549999999999997</v>
      </c>
      <c r="L6" s="137">
        <f>SUM(J6/I6)-1</f>
        <v>-0.08724489795918366</v>
      </c>
      <c r="M6" s="124"/>
      <c r="N6" s="138" t="s">
        <v>385</v>
      </c>
    </row>
    <row r="7" spans="1:14" s="27" customFormat="1" ht="26.25" outlineLevel="2">
      <c r="A7" s="9">
        <v>402</v>
      </c>
      <c r="B7" s="9" t="s">
        <v>59</v>
      </c>
      <c r="C7" s="10" t="s">
        <v>118</v>
      </c>
      <c r="D7" s="11" t="s">
        <v>54</v>
      </c>
      <c r="E7" s="9" t="s">
        <v>102</v>
      </c>
      <c r="F7" s="134" t="s">
        <v>471</v>
      </c>
      <c r="G7" s="135" t="s">
        <v>193</v>
      </c>
      <c r="H7" s="135">
        <v>2</v>
      </c>
      <c r="I7" s="136">
        <v>112.22</v>
      </c>
      <c r="J7" s="121">
        <v>129.05</v>
      </c>
      <c r="K7" s="136">
        <f>SUM(J7-I7)</f>
        <v>16.830000000000013</v>
      </c>
      <c r="L7" s="137">
        <f>SUM(J7/I7)-1</f>
        <v>0.14997326679736234</v>
      </c>
      <c r="M7" s="124"/>
      <c r="N7" s="138" t="s">
        <v>191</v>
      </c>
    </row>
    <row r="8" spans="1:15" s="28" customFormat="1" ht="3" customHeight="1" outlineLevel="1">
      <c r="A8" s="25" t="s">
        <v>468</v>
      </c>
      <c r="B8" s="18"/>
      <c r="C8" s="19"/>
      <c r="D8" s="26"/>
      <c r="E8" s="18"/>
      <c r="F8" s="20"/>
      <c r="G8" s="21"/>
      <c r="H8" s="21"/>
      <c r="I8" s="109"/>
      <c r="J8" s="22"/>
      <c r="K8" s="109"/>
      <c r="L8" s="109"/>
      <c r="M8" s="111"/>
      <c r="N8" s="23"/>
      <c r="O8" s="28">
        <f>SUBTOTAL(3,O9:O10)</f>
        <v>0</v>
      </c>
    </row>
    <row r="9" spans="1:14" s="27" customFormat="1" ht="26.25" outlineLevel="2">
      <c r="A9" s="9">
        <v>403</v>
      </c>
      <c r="B9" s="9" t="s">
        <v>59</v>
      </c>
      <c r="C9" s="10" t="s">
        <v>49</v>
      </c>
      <c r="D9" s="11" t="s">
        <v>50</v>
      </c>
      <c r="E9" s="9" t="s">
        <v>102</v>
      </c>
      <c r="F9" s="134" t="s">
        <v>386</v>
      </c>
      <c r="G9" s="135" t="s">
        <v>194</v>
      </c>
      <c r="H9" s="135">
        <v>1</v>
      </c>
      <c r="I9" s="136">
        <v>36.16</v>
      </c>
      <c r="J9" s="121">
        <v>36.16</v>
      </c>
      <c r="K9" s="136">
        <f>SUM(J9-I9)</f>
        <v>0</v>
      </c>
      <c r="L9" s="137">
        <f>SUM(J9/I9)-1</f>
        <v>0</v>
      </c>
      <c r="M9" s="124"/>
      <c r="N9" s="138" t="s">
        <v>191</v>
      </c>
    </row>
    <row r="10" spans="1:14" s="27" customFormat="1" ht="26.25" outlineLevel="2">
      <c r="A10" s="9">
        <v>403</v>
      </c>
      <c r="B10" s="9" t="s">
        <v>59</v>
      </c>
      <c r="C10" s="10" t="s">
        <v>49</v>
      </c>
      <c r="D10" s="11" t="s">
        <v>50</v>
      </c>
      <c r="E10" s="9" t="s">
        <v>102</v>
      </c>
      <c r="F10" s="134" t="s">
        <v>301</v>
      </c>
      <c r="G10" s="135" t="s">
        <v>304</v>
      </c>
      <c r="H10" s="135">
        <v>3</v>
      </c>
      <c r="I10" s="136">
        <v>54.75</v>
      </c>
      <c r="J10" s="121">
        <v>54.75</v>
      </c>
      <c r="K10" s="136">
        <f>SUM(J10-I10)</f>
        <v>0</v>
      </c>
      <c r="L10" s="137">
        <f>SUM(J10/I10)-1</f>
        <v>0</v>
      </c>
      <c r="M10" s="124" t="s">
        <v>305</v>
      </c>
      <c r="N10" s="138" t="s">
        <v>300</v>
      </c>
    </row>
    <row r="11" spans="1:15" s="28" customFormat="1" ht="3" customHeight="1" outlineLevel="1">
      <c r="A11" s="25" t="s">
        <v>467</v>
      </c>
      <c r="B11" s="18"/>
      <c r="C11" s="19"/>
      <c r="D11" s="26"/>
      <c r="E11" s="18"/>
      <c r="F11" s="20"/>
      <c r="G11" s="21"/>
      <c r="H11" s="21"/>
      <c r="I11" s="109"/>
      <c r="J11" s="22"/>
      <c r="K11" s="109"/>
      <c r="L11" s="109"/>
      <c r="M11" s="111"/>
      <c r="N11" s="23"/>
      <c r="O11" s="28">
        <f>SUBTOTAL(3,O12:O13)</f>
        <v>0</v>
      </c>
    </row>
    <row r="12" spans="1:14" s="27" customFormat="1" ht="26.25" outlineLevel="2">
      <c r="A12" s="9">
        <v>404</v>
      </c>
      <c r="B12" s="9" t="s">
        <v>59</v>
      </c>
      <c r="C12" s="10" t="s">
        <v>51</v>
      </c>
      <c r="D12" s="11" t="s">
        <v>52</v>
      </c>
      <c r="E12" s="9" t="s">
        <v>102</v>
      </c>
      <c r="F12" s="134" t="s">
        <v>301</v>
      </c>
      <c r="G12" s="135" t="s">
        <v>306</v>
      </c>
      <c r="H12" s="135">
        <v>1</v>
      </c>
      <c r="I12" s="136">
        <v>28.25</v>
      </c>
      <c r="J12" s="121">
        <v>28.25</v>
      </c>
      <c r="K12" s="136">
        <f>SUM(J12-I12)</f>
        <v>0</v>
      </c>
      <c r="L12" s="137">
        <f>SUM(J12/I12)-1</f>
        <v>0</v>
      </c>
      <c r="M12" s="124" t="s">
        <v>303</v>
      </c>
      <c r="N12" s="138" t="s">
        <v>300</v>
      </c>
    </row>
    <row r="13" spans="1:14" s="27" customFormat="1" ht="26.25" outlineLevel="2">
      <c r="A13" s="9">
        <v>404</v>
      </c>
      <c r="B13" s="9" t="s">
        <v>59</v>
      </c>
      <c r="C13" s="10" t="s">
        <v>51</v>
      </c>
      <c r="D13" s="11" t="s">
        <v>52</v>
      </c>
      <c r="E13" s="9" t="s">
        <v>102</v>
      </c>
      <c r="F13" s="134" t="s">
        <v>386</v>
      </c>
      <c r="G13" s="135" t="s">
        <v>195</v>
      </c>
      <c r="H13" s="135">
        <v>2</v>
      </c>
      <c r="I13" s="136">
        <v>31.31</v>
      </c>
      <c r="J13" s="121">
        <v>31.31</v>
      </c>
      <c r="K13" s="136">
        <f>SUM(J13-I13)</f>
        <v>0</v>
      </c>
      <c r="L13" s="137">
        <f>SUM(J13/I13)-1</f>
        <v>0</v>
      </c>
      <c r="M13" s="124"/>
      <c r="N13" s="138" t="s">
        <v>191</v>
      </c>
    </row>
    <row r="14" spans="1:15" s="28" customFormat="1" ht="3" customHeight="1" outlineLevel="1">
      <c r="A14" s="25" t="s">
        <v>466</v>
      </c>
      <c r="B14" s="18"/>
      <c r="C14" s="19"/>
      <c r="D14" s="26"/>
      <c r="E14" s="18"/>
      <c r="F14" s="20"/>
      <c r="G14" s="21"/>
      <c r="H14" s="21"/>
      <c r="I14" s="109"/>
      <c r="J14" s="22"/>
      <c r="K14" s="109"/>
      <c r="L14" s="109"/>
      <c r="M14" s="111"/>
      <c r="N14" s="23"/>
      <c r="O14" s="28">
        <f>SUBTOTAL(3,O15:O17)</f>
        <v>0</v>
      </c>
    </row>
    <row r="15" spans="1:14" s="27" customFormat="1" ht="26.25" outlineLevel="2">
      <c r="A15" s="9">
        <v>405</v>
      </c>
      <c r="B15" s="9" t="s">
        <v>59</v>
      </c>
      <c r="C15" s="10" t="s">
        <v>32</v>
      </c>
      <c r="D15" s="11" t="s">
        <v>33</v>
      </c>
      <c r="E15" s="9" t="s">
        <v>102</v>
      </c>
      <c r="F15" s="134" t="s">
        <v>196</v>
      </c>
      <c r="G15" s="135" t="s">
        <v>197</v>
      </c>
      <c r="H15" s="135">
        <v>1</v>
      </c>
      <c r="I15" s="136">
        <v>0.36</v>
      </c>
      <c r="J15" s="121">
        <v>0.36</v>
      </c>
      <c r="K15" s="136">
        <f>SUM(J15-I15)</f>
        <v>0</v>
      </c>
      <c r="L15" s="137">
        <f>SUM(J15/I15)-1</f>
        <v>0</v>
      </c>
      <c r="M15" s="124"/>
      <c r="N15" s="138" t="s">
        <v>191</v>
      </c>
    </row>
    <row r="16" spans="1:14" s="27" customFormat="1" ht="12.75" outlineLevel="2">
      <c r="A16" s="9">
        <v>405</v>
      </c>
      <c r="B16" s="9" t="s">
        <v>59</v>
      </c>
      <c r="C16" s="10" t="s">
        <v>32</v>
      </c>
      <c r="D16" s="11" t="s">
        <v>33</v>
      </c>
      <c r="E16" s="9" t="s">
        <v>102</v>
      </c>
      <c r="F16" s="134" t="s">
        <v>307</v>
      </c>
      <c r="G16" s="135" t="s">
        <v>308</v>
      </c>
      <c r="H16" s="135">
        <v>3</v>
      </c>
      <c r="I16" s="136">
        <v>0.44</v>
      </c>
      <c r="J16" s="121">
        <v>0.44</v>
      </c>
      <c r="K16" s="136">
        <f>SUM(J16-I16)</f>
        <v>0</v>
      </c>
      <c r="L16" s="137">
        <f>SUM(J16/I16)-1</f>
        <v>0</v>
      </c>
      <c r="M16" s="124"/>
      <c r="N16" s="138" t="s">
        <v>300</v>
      </c>
    </row>
    <row r="17" spans="1:14" s="27" customFormat="1" ht="12.75" outlineLevel="2">
      <c r="A17" s="9">
        <v>405</v>
      </c>
      <c r="B17" s="9" t="s">
        <v>59</v>
      </c>
      <c r="C17" s="10" t="s">
        <v>32</v>
      </c>
      <c r="D17" s="11" t="s">
        <v>33</v>
      </c>
      <c r="E17" s="9" t="s">
        <v>102</v>
      </c>
      <c r="F17" s="134" t="s">
        <v>196</v>
      </c>
      <c r="G17" s="135">
        <v>1156</v>
      </c>
      <c r="H17" s="135">
        <v>2</v>
      </c>
      <c r="I17" s="136">
        <v>3.8</v>
      </c>
      <c r="J17" s="121">
        <v>3.8</v>
      </c>
      <c r="K17" s="136">
        <f>SUM(J17-I17)</f>
        <v>0</v>
      </c>
      <c r="L17" s="137">
        <f>SUM(J17/I17)-1</f>
        <v>0</v>
      </c>
      <c r="M17" s="124" t="s">
        <v>867</v>
      </c>
      <c r="N17" s="138" t="s">
        <v>385</v>
      </c>
    </row>
    <row r="18" spans="1:15" s="28" customFormat="1" ht="3" customHeight="1" outlineLevel="1">
      <c r="A18" s="25" t="s">
        <v>465</v>
      </c>
      <c r="B18" s="18"/>
      <c r="C18" s="19"/>
      <c r="D18" s="26"/>
      <c r="E18" s="18"/>
      <c r="F18" s="20"/>
      <c r="G18" s="21"/>
      <c r="H18" s="21"/>
      <c r="I18" s="109"/>
      <c r="J18" s="22"/>
      <c r="K18" s="109"/>
      <c r="L18" s="109"/>
      <c r="M18" s="111"/>
      <c r="N18" s="23"/>
      <c r="O18" s="28">
        <f>SUBTOTAL(3,O19:O21)</f>
        <v>0</v>
      </c>
    </row>
    <row r="19" spans="1:14" s="27" customFormat="1" ht="26.25" outlineLevel="2">
      <c r="A19" s="9">
        <v>406</v>
      </c>
      <c r="B19" s="9" t="s">
        <v>59</v>
      </c>
      <c r="C19" s="10" t="s">
        <v>32</v>
      </c>
      <c r="D19" s="11" t="s">
        <v>34</v>
      </c>
      <c r="E19" s="9" t="s">
        <v>102</v>
      </c>
      <c r="F19" s="134" t="s">
        <v>196</v>
      </c>
      <c r="G19" s="135" t="s">
        <v>198</v>
      </c>
      <c r="H19" s="135">
        <v>2</v>
      </c>
      <c r="I19" s="136">
        <v>0.74</v>
      </c>
      <c r="J19" s="121">
        <v>0.8</v>
      </c>
      <c r="K19" s="136">
        <f>SUM(J19-I19)</f>
        <v>0.06000000000000005</v>
      </c>
      <c r="L19" s="137">
        <f>SUM(J19/I19)-1</f>
        <v>0.08108108108108114</v>
      </c>
      <c r="M19" s="124"/>
      <c r="N19" s="138" t="s">
        <v>191</v>
      </c>
    </row>
    <row r="20" spans="1:14" s="27" customFormat="1" ht="12.75" outlineLevel="2">
      <c r="A20" s="9">
        <v>406</v>
      </c>
      <c r="B20" s="9" t="s">
        <v>59</v>
      </c>
      <c r="C20" s="10" t="s">
        <v>32</v>
      </c>
      <c r="D20" s="11" t="s">
        <v>34</v>
      </c>
      <c r="E20" s="9" t="s">
        <v>102</v>
      </c>
      <c r="F20" s="134" t="s">
        <v>309</v>
      </c>
      <c r="G20" s="135" t="s">
        <v>310</v>
      </c>
      <c r="H20" s="135">
        <v>3</v>
      </c>
      <c r="I20" s="136">
        <v>0.94</v>
      </c>
      <c r="J20" s="121">
        <v>0.94</v>
      </c>
      <c r="K20" s="136">
        <f>SUM(J20-I20)</f>
        <v>0</v>
      </c>
      <c r="L20" s="137">
        <f>SUM(J20/I20)-1</f>
        <v>0</v>
      </c>
      <c r="M20" s="124"/>
      <c r="N20" s="138" t="s">
        <v>300</v>
      </c>
    </row>
    <row r="21" spans="1:14" s="27" customFormat="1" ht="12.75" outlineLevel="2">
      <c r="A21" s="9">
        <v>406</v>
      </c>
      <c r="B21" s="9" t="s">
        <v>59</v>
      </c>
      <c r="C21" s="10" t="s">
        <v>32</v>
      </c>
      <c r="D21" s="11" t="s">
        <v>34</v>
      </c>
      <c r="E21" s="9" t="s">
        <v>102</v>
      </c>
      <c r="F21" s="134" t="s">
        <v>202</v>
      </c>
      <c r="G21" s="135" t="s">
        <v>390</v>
      </c>
      <c r="H21" s="135">
        <v>1</v>
      </c>
      <c r="I21" s="136">
        <v>6.9</v>
      </c>
      <c r="J21" s="121">
        <v>5.49</v>
      </c>
      <c r="K21" s="136">
        <f>SUM(J21-I21)</f>
        <v>-1.4100000000000001</v>
      </c>
      <c r="L21" s="137">
        <f>SUM(J21/I21)-1</f>
        <v>-0.20434782608695656</v>
      </c>
      <c r="M21" s="124" t="s">
        <v>867</v>
      </c>
      <c r="N21" s="138" t="s">
        <v>385</v>
      </c>
    </row>
    <row r="22" spans="1:15" s="28" customFormat="1" ht="3" customHeight="1" outlineLevel="1">
      <c r="A22" s="25" t="s">
        <v>464</v>
      </c>
      <c r="B22" s="18"/>
      <c r="C22" s="19"/>
      <c r="D22" s="26"/>
      <c r="E22" s="18"/>
      <c r="F22" s="20"/>
      <c r="G22" s="21"/>
      <c r="H22" s="21"/>
      <c r="I22" s="109"/>
      <c r="J22" s="22"/>
      <c r="K22" s="109"/>
      <c r="L22" s="109"/>
      <c r="M22" s="111"/>
      <c r="N22" s="23"/>
      <c r="O22" s="28">
        <f>SUBTOTAL(3,O23:O25)</f>
        <v>0</v>
      </c>
    </row>
    <row r="23" spans="1:14" s="27" customFormat="1" ht="12.75" outlineLevel="2">
      <c r="A23" s="9">
        <v>407</v>
      </c>
      <c r="B23" s="9" t="s">
        <v>59</v>
      </c>
      <c r="C23" s="10" t="s">
        <v>32</v>
      </c>
      <c r="D23" s="11" t="s">
        <v>31</v>
      </c>
      <c r="E23" s="9" t="s">
        <v>102</v>
      </c>
      <c r="F23" s="134" t="s">
        <v>309</v>
      </c>
      <c r="G23" s="135" t="s">
        <v>311</v>
      </c>
      <c r="H23" s="135">
        <v>1</v>
      </c>
      <c r="I23" s="136">
        <v>0.23</v>
      </c>
      <c r="J23" s="121">
        <v>0.26</v>
      </c>
      <c r="K23" s="136">
        <f>SUM(J23-I23)</f>
        <v>0.03</v>
      </c>
      <c r="L23" s="137">
        <f>SUM(J23/I23)-1</f>
        <v>0.13043478260869557</v>
      </c>
      <c r="M23" s="124" t="s">
        <v>845</v>
      </c>
      <c r="N23" s="138" t="s">
        <v>300</v>
      </c>
    </row>
    <row r="24" spans="1:14" s="27" customFormat="1" ht="26.25" outlineLevel="2">
      <c r="A24" s="9">
        <v>407</v>
      </c>
      <c r="B24" s="9" t="s">
        <v>59</v>
      </c>
      <c r="C24" s="10" t="s">
        <v>32</v>
      </c>
      <c r="D24" s="11" t="s">
        <v>31</v>
      </c>
      <c r="E24" s="9" t="s">
        <v>102</v>
      </c>
      <c r="F24" s="134" t="s">
        <v>196</v>
      </c>
      <c r="G24" s="135" t="s">
        <v>199</v>
      </c>
      <c r="H24" s="135">
        <v>2</v>
      </c>
      <c r="I24" s="136">
        <v>0.25</v>
      </c>
      <c r="J24" s="121">
        <v>0.25</v>
      </c>
      <c r="K24" s="136">
        <f>SUM(J24-I24)</f>
        <v>0</v>
      </c>
      <c r="L24" s="137">
        <f>SUM(J24/I24)-1</f>
        <v>0</v>
      </c>
      <c r="M24" s="124"/>
      <c r="N24" s="138" t="s">
        <v>191</v>
      </c>
    </row>
    <row r="25" spans="1:14" s="27" customFormat="1" ht="12.75" outlineLevel="2">
      <c r="A25" s="9">
        <v>407</v>
      </c>
      <c r="B25" s="9" t="s">
        <v>59</v>
      </c>
      <c r="C25" s="10" t="s">
        <v>32</v>
      </c>
      <c r="D25" s="11" t="s">
        <v>31</v>
      </c>
      <c r="E25" s="9" t="s">
        <v>102</v>
      </c>
      <c r="F25" s="134" t="s">
        <v>196</v>
      </c>
      <c r="G25" s="135">
        <v>57</v>
      </c>
      <c r="H25" s="135">
        <v>3</v>
      </c>
      <c r="I25" s="136">
        <v>3.3</v>
      </c>
      <c r="J25" s="121">
        <v>3.3</v>
      </c>
      <c r="K25" s="136">
        <f>SUM(J25-I25)</f>
        <v>0</v>
      </c>
      <c r="L25" s="137">
        <f>SUM(J25/I25)-1</f>
        <v>0</v>
      </c>
      <c r="M25" s="124" t="s">
        <v>867</v>
      </c>
      <c r="N25" s="138" t="s">
        <v>385</v>
      </c>
    </row>
    <row r="26" spans="1:15" s="28" customFormat="1" ht="3" customHeight="1" outlineLevel="1">
      <c r="A26" s="25" t="s">
        <v>463</v>
      </c>
      <c r="B26" s="18"/>
      <c r="C26" s="19"/>
      <c r="D26" s="26"/>
      <c r="E26" s="18"/>
      <c r="F26" s="20"/>
      <c r="G26" s="21"/>
      <c r="H26" s="21"/>
      <c r="I26" s="109"/>
      <c r="J26" s="22"/>
      <c r="K26" s="109"/>
      <c r="L26" s="109"/>
      <c r="M26" s="111"/>
      <c r="N26" s="23"/>
      <c r="O26" s="28">
        <f>SUBTOTAL(3,O27:O29)</f>
        <v>0</v>
      </c>
    </row>
    <row r="27" spans="1:14" s="27" customFormat="1" ht="26.25" outlineLevel="2">
      <c r="A27" s="9">
        <v>408</v>
      </c>
      <c r="B27" s="9" t="s">
        <v>59</v>
      </c>
      <c r="C27" s="10" t="s">
        <v>35</v>
      </c>
      <c r="D27" s="11" t="s">
        <v>37</v>
      </c>
      <c r="E27" s="9" t="s">
        <v>102</v>
      </c>
      <c r="F27" s="134" t="s">
        <v>196</v>
      </c>
      <c r="G27" s="135" t="s">
        <v>200</v>
      </c>
      <c r="H27" s="135">
        <v>1</v>
      </c>
      <c r="I27" s="136">
        <v>0.31</v>
      </c>
      <c r="J27" s="121">
        <v>0.31</v>
      </c>
      <c r="K27" s="136">
        <f>SUM(J27-I27)</f>
        <v>0</v>
      </c>
      <c r="L27" s="137">
        <f>SUM(J27/I27)-1</f>
        <v>0</v>
      </c>
      <c r="M27" s="124"/>
      <c r="N27" s="138" t="s">
        <v>191</v>
      </c>
    </row>
    <row r="28" spans="1:14" s="27" customFormat="1" ht="12.75" outlineLevel="2">
      <c r="A28" s="9">
        <v>408</v>
      </c>
      <c r="B28" s="9" t="s">
        <v>59</v>
      </c>
      <c r="C28" s="10" t="s">
        <v>35</v>
      </c>
      <c r="D28" s="11" t="s">
        <v>37</v>
      </c>
      <c r="E28" s="9" t="s">
        <v>102</v>
      </c>
      <c r="F28" s="134" t="s">
        <v>312</v>
      </c>
      <c r="G28" s="135" t="s">
        <v>313</v>
      </c>
      <c r="H28" s="135">
        <v>2</v>
      </c>
      <c r="I28" s="136">
        <v>0.34</v>
      </c>
      <c r="J28" s="121">
        <v>0.34</v>
      </c>
      <c r="K28" s="136">
        <f>SUM(J28-I28)</f>
        <v>0</v>
      </c>
      <c r="L28" s="137">
        <f>SUM(J28/I28)-1</f>
        <v>0</v>
      </c>
      <c r="M28" s="124"/>
      <c r="N28" s="138" t="s">
        <v>300</v>
      </c>
    </row>
    <row r="29" spans="1:14" s="27" customFormat="1" ht="12.75" outlineLevel="2">
      <c r="A29" s="9">
        <v>408</v>
      </c>
      <c r="B29" s="9" t="s">
        <v>59</v>
      </c>
      <c r="C29" s="10" t="s">
        <v>35</v>
      </c>
      <c r="D29" s="11" t="s">
        <v>37</v>
      </c>
      <c r="E29" s="9" t="s">
        <v>102</v>
      </c>
      <c r="F29" s="134" t="s">
        <v>202</v>
      </c>
      <c r="G29" s="135">
        <v>1816</v>
      </c>
      <c r="H29" s="135">
        <v>3</v>
      </c>
      <c r="I29" s="136">
        <v>7.1</v>
      </c>
      <c r="J29" s="121">
        <v>7.1</v>
      </c>
      <c r="K29" s="136">
        <f>SUM(J29-I29)</f>
        <v>0</v>
      </c>
      <c r="L29" s="137">
        <f>SUM(J29/I29)-1</f>
        <v>0</v>
      </c>
      <c r="M29" s="124" t="s">
        <v>867</v>
      </c>
      <c r="N29" s="138" t="s">
        <v>385</v>
      </c>
    </row>
    <row r="30" spans="1:15" s="28" customFormat="1" ht="3" customHeight="1" outlineLevel="1">
      <c r="A30" s="25" t="s">
        <v>462</v>
      </c>
      <c r="B30" s="18"/>
      <c r="C30" s="19"/>
      <c r="D30" s="26"/>
      <c r="E30" s="18"/>
      <c r="F30" s="20"/>
      <c r="G30" s="21"/>
      <c r="H30" s="21"/>
      <c r="I30" s="109"/>
      <c r="J30" s="22"/>
      <c r="K30" s="109"/>
      <c r="L30" s="109"/>
      <c r="M30" s="111"/>
      <c r="N30" s="23"/>
      <c r="O30" s="28">
        <f>SUBTOTAL(3,O31:O33)</f>
        <v>0</v>
      </c>
    </row>
    <row r="31" spans="1:14" s="27" customFormat="1" ht="26.25" outlineLevel="2">
      <c r="A31" s="9">
        <v>409</v>
      </c>
      <c r="B31" s="9" t="s">
        <v>59</v>
      </c>
      <c r="C31" s="10" t="s">
        <v>35</v>
      </c>
      <c r="D31" s="11" t="s">
        <v>36</v>
      </c>
      <c r="E31" s="9" t="s">
        <v>102</v>
      </c>
      <c r="F31" s="134" t="s">
        <v>196</v>
      </c>
      <c r="G31" s="135" t="s">
        <v>201</v>
      </c>
      <c r="H31" s="135">
        <v>1</v>
      </c>
      <c r="I31" s="136">
        <v>0.25</v>
      </c>
      <c r="J31" s="121">
        <v>0.25</v>
      </c>
      <c r="K31" s="136">
        <f>SUM(J31-I31)</f>
        <v>0</v>
      </c>
      <c r="L31" s="137">
        <f>SUM(J31/I31)-1</f>
        <v>0</v>
      </c>
      <c r="M31" s="124"/>
      <c r="N31" s="138" t="s">
        <v>191</v>
      </c>
    </row>
    <row r="32" spans="1:14" s="27" customFormat="1" ht="12.75" outlineLevel="2">
      <c r="A32" s="9">
        <v>409</v>
      </c>
      <c r="B32" s="9" t="s">
        <v>59</v>
      </c>
      <c r="C32" s="10" t="s">
        <v>35</v>
      </c>
      <c r="D32" s="11" t="s">
        <v>36</v>
      </c>
      <c r="E32" s="9" t="s">
        <v>102</v>
      </c>
      <c r="F32" s="134" t="s">
        <v>309</v>
      </c>
      <c r="G32" s="135" t="s">
        <v>314</v>
      </c>
      <c r="H32" s="135">
        <v>2</v>
      </c>
      <c r="I32" s="136">
        <v>0.26</v>
      </c>
      <c r="J32" s="121">
        <v>0.26</v>
      </c>
      <c r="K32" s="136">
        <f>SUM(J32-I32)</f>
        <v>0</v>
      </c>
      <c r="L32" s="137">
        <f>SUM(J32/I32)-1</f>
        <v>0</v>
      </c>
      <c r="M32" s="124" t="s">
        <v>845</v>
      </c>
      <c r="N32" s="138" t="s">
        <v>300</v>
      </c>
    </row>
    <row r="33" spans="1:14" s="27" customFormat="1" ht="12.75" outlineLevel="2">
      <c r="A33" s="9">
        <v>409</v>
      </c>
      <c r="B33" s="9" t="s">
        <v>59</v>
      </c>
      <c r="C33" s="10" t="s">
        <v>35</v>
      </c>
      <c r="D33" s="11" t="s">
        <v>36</v>
      </c>
      <c r="E33" s="9" t="s">
        <v>102</v>
      </c>
      <c r="F33" s="134" t="s">
        <v>202</v>
      </c>
      <c r="G33" s="135">
        <v>43</v>
      </c>
      <c r="H33" s="135">
        <v>3</v>
      </c>
      <c r="I33" s="136">
        <v>13.49</v>
      </c>
      <c r="J33" s="121">
        <v>5</v>
      </c>
      <c r="K33" s="136">
        <f>SUM(J33-I33)</f>
        <v>-8.49</v>
      </c>
      <c r="L33" s="137">
        <f>SUM(J33/I33)-1</f>
        <v>-0.6293550778354337</v>
      </c>
      <c r="M33" s="124"/>
      <c r="N33" s="138" t="s">
        <v>385</v>
      </c>
    </row>
    <row r="34" spans="1:15" s="28" customFormat="1" ht="3" customHeight="1" outlineLevel="1">
      <c r="A34" s="25" t="s">
        <v>461</v>
      </c>
      <c r="B34" s="18"/>
      <c r="C34" s="19"/>
      <c r="D34" s="26"/>
      <c r="E34" s="18"/>
      <c r="F34" s="20"/>
      <c r="G34" s="21"/>
      <c r="H34" s="21"/>
      <c r="I34" s="109"/>
      <c r="J34" s="22"/>
      <c r="K34" s="109"/>
      <c r="L34" s="109"/>
      <c r="M34" s="111"/>
      <c r="N34" s="23"/>
      <c r="O34" s="28">
        <f>SUBTOTAL(3,O35:O36)</f>
        <v>0</v>
      </c>
    </row>
    <row r="35" spans="1:14" s="27" customFormat="1" ht="12.75" outlineLevel="2">
      <c r="A35" s="9">
        <v>410</v>
      </c>
      <c r="B35" s="9" t="s">
        <v>59</v>
      </c>
      <c r="C35" s="10" t="s">
        <v>10</v>
      </c>
      <c r="D35" s="11" t="s">
        <v>15</v>
      </c>
      <c r="E35" s="9" t="s">
        <v>102</v>
      </c>
      <c r="F35" s="134" t="s">
        <v>307</v>
      </c>
      <c r="G35" s="135" t="s">
        <v>315</v>
      </c>
      <c r="H35" s="135">
        <v>1</v>
      </c>
      <c r="I35" s="136">
        <v>9.29</v>
      </c>
      <c r="J35" s="121">
        <v>12.19</v>
      </c>
      <c r="K35" s="136">
        <f>SUM(J35-I35)</f>
        <v>2.9000000000000004</v>
      </c>
      <c r="L35" s="137">
        <f>SUM(J35/I35)-1</f>
        <v>0.3121636167922497</v>
      </c>
      <c r="M35" s="124" t="s">
        <v>309</v>
      </c>
      <c r="N35" s="138" t="s">
        <v>300</v>
      </c>
    </row>
    <row r="36" spans="1:14" s="27" customFormat="1" ht="12.75" outlineLevel="2">
      <c r="A36" s="9">
        <v>410</v>
      </c>
      <c r="B36" s="9" t="s">
        <v>59</v>
      </c>
      <c r="C36" s="10" t="s">
        <v>10</v>
      </c>
      <c r="D36" s="11" t="s">
        <v>15</v>
      </c>
      <c r="E36" s="9" t="s">
        <v>102</v>
      </c>
      <c r="F36" s="134" t="s">
        <v>202</v>
      </c>
      <c r="G36" s="135" t="s">
        <v>391</v>
      </c>
      <c r="H36" s="135">
        <v>2</v>
      </c>
      <c r="I36" s="136">
        <v>9.51</v>
      </c>
      <c r="J36" s="121">
        <v>9.51</v>
      </c>
      <c r="K36" s="136">
        <f>SUM(J36-I36)</f>
        <v>0</v>
      </c>
      <c r="L36" s="137">
        <f>SUM(J36/I36)-1</f>
        <v>0</v>
      </c>
      <c r="M36" s="124"/>
      <c r="N36" s="138" t="s">
        <v>385</v>
      </c>
    </row>
    <row r="37" spans="1:15" s="28" customFormat="1" ht="3" customHeight="1" outlineLevel="1">
      <c r="A37" s="25" t="s">
        <v>460</v>
      </c>
      <c r="B37" s="18"/>
      <c r="C37" s="19"/>
      <c r="D37" s="26"/>
      <c r="E37" s="18"/>
      <c r="F37" s="20"/>
      <c r="G37" s="21"/>
      <c r="H37" s="21"/>
      <c r="I37" s="109"/>
      <c r="J37" s="22"/>
      <c r="K37" s="109"/>
      <c r="L37" s="109"/>
      <c r="M37" s="111"/>
      <c r="N37" s="23"/>
      <c r="O37" s="28">
        <f>SUBTOTAL(3,O38:O40)</f>
        <v>0</v>
      </c>
    </row>
    <row r="38" spans="1:14" s="27" customFormat="1" ht="12.75" outlineLevel="2">
      <c r="A38" s="9">
        <v>411</v>
      </c>
      <c r="B38" s="9" t="s">
        <v>59</v>
      </c>
      <c r="C38" s="10" t="s">
        <v>10</v>
      </c>
      <c r="D38" s="11" t="s">
        <v>16</v>
      </c>
      <c r="E38" s="9" t="s">
        <v>102</v>
      </c>
      <c r="F38" s="134" t="s">
        <v>307</v>
      </c>
      <c r="G38" s="135" t="s">
        <v>316</v>
      </c>
      <c r="H38" s="135">
        <v>1</v>
      </c>
      <c r="I38" s="136">
        <v>8.39</v>
      </c>
      <c r="J38" s="121">
        <v>13.42</v>
      </c>
      <c r="K38" s="136">
        <f>SUM(J38-I38)</f>
        <v>5.029999999999999</v>
      </c>
      <c r="L38" s="137">
        <f>SUM(J38/I38)-1</f>
        <v>0.5995232419547079</v>
      </c>
      <c r="M38" s="124"/>
      <c r="N38" s="138" t="s">
        <v>300</v>
      </c>
    </row>
    <row r="39" spans="1:14" s="27" customFormat="1" ht="12.75" outlineLevel="2">
      <c r="A39" s="9">
        <v>411</v>
      </c>
      <c r="B39" s="9" t="s">
        <v>59</v>
      </c>
      <c r="C39" s="10" t="s">
        <v>10</v>
      </c>
      <c r="D39" s="11" t="s">
        <v>16</v>
      </c>
      <c r="E39" s="9" t="s">
        <v>102</v>
      </c>
      <c r="F39" s="134" t="s">
        <v>202</v>
      </c>
      <c r="G39" s="135" t="s">
        <v>392</v>
      </c>
      <c r="H39" s="135">
        <v>3</v>
      </c>
      <c r="I39" s="136">
        <v>12.95</v>
      </c>
      <c r="J39" s="121">
        <v>12.95</v>
      </c>
      <c r="K39" s="136">
        <f>SUM(J39-I39)</f>
        <v>0</v>
      </c>
      <c r="L39" s="137">
        <f>SUM(J39/I39)-1</f>
        <v>0</v>
      </c>
      <c r="M39" s="124"/>
      <c r="N39" s="138" t="s">
        <v>385</v>
      </c>
    </row>
    <row r="40" spans="1:14" s="27" customFormat="1" ht="26.25" outlineLevel="2">
      <c r="A40" s="9">
        <v>411</v>
      </c>
      <c r="B40" s="9" t="s">
        <v>59</v>
      </c>
      <c r="C40" s="10" t="s">
        <v>10</v>
      </c>
      <c r="D40" s="11" t="s">
        <v>16</v>
      </c>
      <c r="E40" s="9" t="s">
        <v>102</v>
      </c>
      <c r="F40" s="134" t="s">
        <v>202</v>
      </c>
      <c r="G40" s="135" t="s">
        <v>203</v>
      </c>
      <c r="H40" s="135">
        <v>2</v>
      </c>
      <c r="I40" s="136">
        <v>11.45</v>
      </c>
      <c r="J40" s="121">
        <v>11.45</v>
      </c>
      <c r="K40" s="136">
        <f>SUM(J40-I40)</f>
        <v>0</v>
      </c>
      <c r="L40" s="137">
        <f>SUM(J40/I40)-1</f>
        <v>0</v>
      </c>
      <c r="M40" s="124"/>
      <c r="N40" s="138" t="s">
        <v>191</v>
      </c>
    </row>
    <row r="41" spans="1:15" s="28" customFormat="1" ht="3" customHeight="1" outlineLevel="1">
      <c r="A41" s="25" t="s">
        <v>459</v>
      </c>
      <c r="B41" s="18"/>
      <c r="C41" s="19"/>
      <c r="D41" s="26"/>
      <c r="E41" s="18"/>
      <c r="F41" s="20"/>
      <c r="G41" s="21"/>
      <c r="H41" s="21"/>
      <c r="I41" s="109"/>
      <c r="J41" s="22"/>
      <c r="K41" s="109"/>
      <c r="L41" s="109"/>
      <c r="M41" s="111"/>
      <c r="N41" s="23"/>
      <c r="O41" s="28">
        <f>SUBTOTAL(3,O42:O44)</f>
        <v>0</v>
      </c>
    </row>
    <row r="42" spans="1:14" s="27" customFormat="1" ht="12.75" outlineLevel="2">
      <c r="A42" s="9">
        <v>412</v>
      </c>
      <c r="B42" s="9" t="s">
        <v>59</v>
      </c>
      <c r="C42" s="10" t="s">
        <v>10</v>
      </c>
      <c r="D42" s="11" t="s">
        <v>11</v>
      </c>
      <c r="E42" s="9" t="s">
        <v>102</v>
      </c>
      <c r="F42" s="134" t="s">
        <v>472</v>
      </c>
      <c r="G42" s="135" t="s">
        <v>317</v>
      </c>
      <c r="H42" s="135">
        <v>1</v>
      </c>
      <c r="I42" s="136">
        <v>6.29</v>
      </c>
      <c r="J42" s="121">
        <v>9.69</v>
      </c>
      <c r="K42" s="136">
        <f>SUM(J42-I42)</f>
        <v>3.3999999999999995</v>
      </c>
      <c r="L42" s="137">
        <f>SUM(J42/I42)-1</f>
        <v>0.5405405405405403</v>
      </c>
      <c r="M42" s="124" t="s">
        <v>318</v>
      </c>
      <c r="N42" s="138" t="s">
        <v>300</v>
      </c>
    </row>
    <row r="43" spans="1:14" s="27" customFormat="1" ht="12.75" outlineLevel="2">
      <c r="A43" s="9">
        <v>412</v>
      </c>
      <c r="B43" s="9" t="s">
        <v>59</v>
      </c>
      <c r="C43" s="10" t="s">
        <v>10</v>
      </c>
      <c r="D43" s="11" t="s">
        <v>11</v>
      </c>
      <c r="E43" s="9" t="s">
        <v>102</v>
      </c>
      <c r="F43" s="134" t="s">
        <v>319</v>
      </c>
      <c r="G43" s="135" t="s">
        <v>393</v>
      </c>
      <c r="H43" s="135">
        <v>2</v>
      </c>
      <c r="I43" s="136">
        <v>7.55</v>
      </c>
      <c r="J43" s="121">
        <v>7.55</v>
      </c>
      <c r="K43" s="136">
        <f>SUM(J43-I43)</f>
        <v>0</v>
      </c>
      <c r="L43" s="137">
        <f>SUM(J43/I43)-1</f>
        <v>0</v>
      </c>
      <c r="M43" s="124"/>
      <c r="N43" s="138" t="s">
        <v>385</v>
      </c>
    </row>
    <row r="44" spans="1:14" s="27" customFormat="1" ht="26.25" outlineLevel="2">
      <c r="A44" s="9">
        <v>412</v>
      </c>
      <c r="B44" s="9" t="s">
        <v>59</v>
      </c>
      <c r="C44" s="10" t="s">
        <v>10</v>
      </c>
      <c r="D44" s="11" t="s">
        <v>11</v>
      </c>
      <c r="E44" s="9" t="s">
        <v>102</v>
      </c>
      <c r="F44" s="134" t="s">
        <v>202</v>
      </c>
      <c r="G44" s="135" t="s">
        <v>204</v>
      </c>
      <c r="H44" s="135">
        <v>3</v>
      </c>
      <c r="I44" s="139">
        <v>9.84</v>
      </c>
      <c r="J44" s="140">
        <v>9.84</v>
      </c>
      <c r="K44" s="136">
        <f>SUM(J44-I44)</f>
        <v>0</v>
      </c>
      <c r="L44" s="137">
        <f>SUM(J44/I44)-1</f>
        <v>0</v>
      </c>
      <c r="M44" s="124"/>
      <c r="N44" s="138" t="s">
        <v>191</v>
      </c>
    </row>
    <row r="45" spans="1:15" s="28" customFormat="1" ht="3" customHeight="1" outlineLevel="1">
      <c r="A45" s="25" t="s">
        <v>458</v>
      </c>
      <c r="B45" s="18"/>
      <c r="C45" s="19"/>
      <c r="D45" s="26"/>
      <c r="E45" s="18"/>
      <c r="F45" s="20"/>
      <c r="G45" s="21"/>
      <c r="H45" s="21"/>
      <c r="I45" s="109"/>
      <c r="J45" s="22"/>
      <c r="K45" s="109"/>
      <c r="L45" s="109"/>
      <c r="M45" s="111"/>
      <c r="N45" s="23"/>
      <c r="O45" s="28">
        <f>SUBTOTAL(3,O46:O47)</f>
        <v>0</v>
      </c>
    </row>
    <row r="46" spans="1:14" s="27" customFormat="1" ht="12.75" outlineLevel="2">
      <c r="A46" s="9">
        <v>413</v>
      </c>
      <c r="B46" s="9" t="s">
        <v>59</v>
      </c>
      <c r="C46" s="10" t="s">
        <v>10</v>
      </c>
      <c r="D46" s="11" t="s">
        <v>12</v>
      </c>
      <c r="E46" s="9" t="s">
        <v>102</v>
      </c>
      <c r="F46" s="134" t="s">
        <v>319</v>
      </c>
      <c r="G46" s="135" t="s">
        <v>320</v>
      </c>
      <c r="H46" s="135">
        <v>1</v>
      </c>
      <c r="I46" s="136">
        <v>5.19</v>
      </c>
      <c r="J46" s="121">
        <v>5.19</v>
      </c>
      <c r="K46" s="136">
        <f>SUM(J46-I46)</f>
        <v>0</v>
      </c>
      <c r="L46" s="137">
        <f>SUM(J46/I46)-1</f>
        <v>0</v>
      </c>
      <c r="M46" s="124" t="s">
        <v>846</v>
      </c>
      <c r="N46" s="138" t="s">
        <v>300</v>
      </c>
    </row>
    <row r="47" spans="1:14" s="27" customFormat="1" ht="12.75" outlineLevel="2">
      <c r="A47" s="9">
        <v>413</v>
      </c>
      <c r="B47" s="9" t="s">
        <v>59</v>
      </c>
      <c r="C47" s="10" t="s">
        <v>10</v>
      </c>
      <c r="D47" s="11" t="s">
        <v>12</v>
      </c>
      <c r="E47" s="9" t="s">
        <v>102</v>
      </c>
      <c r="F47" s="134" t="s">
        <v>319</v>
      </c>
      <c r="G47" s="135">
        <v>4652</v>
      </c>
      <c r="H47" s="135">
        <v>2</v>
      </c>
      <c r="I47" s="136">
        <v>8.25</v>
      </c>
      <c r="J47" s="121">
        <v>8.25</v>
      </c>
      <c r="K47" s="136">
        <f>SUM(J47-I47)</f>
        <v>0</v>
      </c>
      <c r="L47" s="137">
        <f>SUM(J47/I47)-1</f>
        <v>0</v>
      </c>
      <c r="M47" s="124"/>
      <c r="N47" s="138" t="s">
        <v>385</v>
      </c>
    </row>
    <row r="48" spans="1:15" s="28" customFormat="1" ht="3" customHeight="1" outlineLevel="1">
      <c r="A48" s="25" t="s">
        <v>457</v>
      </c>
      <c r="B48" s="18"/>
      <c r="C48" s="19"/>
      <c r="D48" s="26"/>
      <c r="E48" s="18"/>
      <c r="F48" s="18"/>
      <c r="G48" s="18"/>
      <c r="H48" s="18"/>
      <c r="I48" s="18"/>
      <c r="J48" s="18"/>
      <c r="K48" s="18"/>
      <c r="L48" s="18"/>
      <c r="M48" s="18"/>
      <c r="N48" s="18"/>
      <c r="O48" s="28">
        <f>SUBTOTAL(3,O49:O49)</f>
        <v>0</v>
      </c>
    </row>
    <row r="49" spans="1:14" s="27" customFormat="1" ht="12.75" outlineLevel="2">
      <c r="A49" s="9">
        <v>414</v>
      </c>
      <c r="B49" s="9" t="s">
        <v>59</v>
      </c>
      <c r="C49" s="10" t="s">
        <v>10</v>
      </c>
      <c r="D49" s="11" t="s">
        <v>13</v>
      </c>
      <c r="E49" s="9" t="s">
        <v>102</v>
      </c>
      <c r="F49" s="134" t="s">
        <v>472</v>
      </c>
      <c r="G49" s="135" t="s">
        <v>315</v>
      </c>
      <c r="H49" s="135">
        <v>1</v>
      </c>
      <c r="I49" s="136">
        <v>9.29</v>
      </c>
      <c r="J49" s="121">
        <v>12.19</v>
      </c>
      <c r="K49" s="136">
        <f>SUM(J49-I49)</f>
        <v>2.9000000000000004</v>
      </c>
      <c r="L49" s="137">
        <f>SUM(J49/I49)-1</f>
        <v>0.3121636167922497</v>
      </c>
      <c r="M49" s="124" t="s">
        <v>318</v>
      </c>
      <c r="N49" s="138" t="s">
        <v>300</v>
      </c>
    </row>
    <row r="50" spans="1:15" s="28" customFormat="1" ht="3" customHeight="1" outlineLevel="1">
      <c r="A50" s="25" t="s">
        <v>456</v>
      </c>
      <c r="B50" s="18"/>
      <c r="C50" s="19"/>
      <c r="D50" s="26"/>
      <c r="E50" s="18"/>
      <c r="F50" s="20"/>
      <c r="G50" s="21"/>
      <c r="H50" s="21"/>
      <c r="I50" s="109"/>
      <c r="J50" s="22"/>
      <c r="K50" s="109"/>
      <c r="L50" s="109"/>
      <c r="M50" s="111"/>
      <c r="N50" s="23"/>
      <c r="O50" s="28">
        <f>SUBTOTAL(3,O51:O52)</f>
        <v>0</v>
      </c>
    </row>
    <row r="51" spans="1:14" s="27" customFormat="1" ht="12.75" outlineLevel="2">
      <c r="A51" s="9">
        <v>415</v>
      </c>
      <c r="B51" s="9" t="s">
        <v>59</v>
      </c>
      <c r="C51" s="10" t="s">
        <v>10</v>
      </c>
      <c r="D51" s="11" t="s">
        <v>14</v>
      </c>
      <c r="E51" s="9" t="s">
        <v>102</v>
      </c>
      <c r="F51" s="134" t="s">
        <v>321</v>
      </c>
      <c r="G51" s="135" t="s">
        <v>322</v>
      </c>
      <c r="H51" s="135">
        <v>1</v>
      </c>
      <c r="I51" s="136">
        <v>8.59</v>
      </c>
      <c r="J51" s="121">
        <v>8.59</v>
      </c>
      <c r="K51" s="136">
        <f>SUM(J51-I51)</f>
        <v>0</v>
      </c>
      <c r="L51" s="137">
        <f>SUM(J51/I51)-1</f>
        <v>0</v>
      </c>
      <c r="M51" s="124" t="s">
        <v>846</v>
      </c>
      <c r="N51" s="138" t="s">
        <v>300</v>
      </c>
    </row>
    <row r="52" spans="1:14" s="27" customFormat="1" ht="12.75" outlineLevel="2">
      <c r="A52" s="9">
        <v>415</v>
      </c>
      <c r="B52" s="9" t="s">
        <v>59</v>
      </c>
      <c r="C52" s="10" t="s">
        <v>10</v>
      </c>
      <c r="D52" s="11" t="s">
        <v>14</v>
      </c>
      <c r="E52" s="9" t="s">
        <v>102</v>
      </c>
      <c r="F52" s="134" t="s">
        <v>196</v>
      </c>
      <c r="G52" s="135">
        <v>6052</v>
      </c>
      <c r="H52" s="135">
        <v>2</v>
      </c>
      <c r="I52" s="136">
        <v>10.7</v>
      </c>
      <c r="J52" s="121">
        <v>10.7</v>
      </c>
      <c r="K52" s="136">
        <f>SUM(J52-I52)</f>
        <v>0</v>
      </c>
      <c r="L52" s="137">
        <f>SUM(J52/I52)-1</f>
        <v>0</v>
      </c>
      <c r="M52" s="124"/>
      <c r="N52" s="138" t="s">
        <v>385</v>
      </c>
    </row>
    <row r="53" spans="1:15" s="28" customFormat="1" ht="3" customHeight="1" outlineLevel="1">
      <c r="A53" s="25" t="s">
        <v>455</v>
      </c>
      <c r="B53" s="18"/>
      <c r="C53" s="19"/>
      <c r="D53" s="26"/>
      <c r="E53" s="18"/>
      <c r="F53" s="20"/>
      <c r="G53" s="21"/>
      <c r="H53" s="21"/>
      <c r="I53" s="114"/>
      <c r="J53" s="30"/>
      <c r="K53" s="114"/>
      <c r="L53" s="114"/>
      <c r="M53" s="111"/>
      <c r="N53" s="23"/>
      <c r="O53" s="28">
        <f>SUBTOTAL(3,O54:O56)</f>
        <v>0</v>
      </c>
    </row>
    <row r="54" spans="1:14" s="27" customFormat="1" ht="26.25" outlineLevel="2">
      <c r="A54" s="9">
        <v>416</v>
      </c>
      <c r="B54" s="9" t="s">
        <v>59</v>
      </c>
      <c r="C54" s="10" t="s">
        <v>19</v>
      </c>
      <c r="D54" s="11" t="s">
        <v>21</v>
      </c>
      <c r="E54" s="9" t="s">
        <v>102</v>
      </c>
      <c r="F54" s="134" t="s">
        <v>196</v>
      </c>
      <c r="G54" s="135" t="s">
        <v>205</v>
      </c>
      <c r="H54" s="135">
        <v>1</v>
      </c>
      <c r="I54" s="139">
        <v>0.26</v>
      </c>
      <c r="J54" s="140">
        <v>0.26</v>
      </c>
      <c r="K54" s="136">
        <f>SUM(J54-I54)</f>
        <v>0</v>
      </c>
      <c r="L54" s="137">
        <f>SUM(J54/I54)-1</f>
        <v>0</v>
      </c>
      <c r="M54" s="124"/>
      <c r="N54" s="138" t="s">
        <v>191</v>
      </c>
    </row>
    <row r="55" spans="1:14" s="27" customFormat="1" ht="12.75" outlineLevel="2">
      <c r="A55" s="9">
        <v>416</v>
      </c>
      <c r="B55" s="9" t="s">
        <v>59</v>
      </c>
      <c r="C55" s="10" t="s">
        <v>19</v>
      </c>
      <c r="D55" s="11" t="s">
        <v>21</v>
      </c>
      <c r="E55" s="9" t="s">
        <v>102</v>
      </c>
      <c r="F55" s="134" t="s">
        <v>307</v>
      </c>
      <c r="G55" s="135" t="s">
        <v>323</v>
      </c>
      <c r="H55" s="135">
        <v>1</v>
      </c>
      <c r="I55" s="136">
        <v>0.26</v>
      </c>
      <c r="J55" s="121">
        <v>0.28</v>
      </c>
      <c r="K55" s="136">
        <f>SUM(J55-I55)</f>
        <v>0.020000000000000018</v>
      </c>
      <c r="L55" s="137">
        <f>SUM(J55/I55)-1</f>
        <v>0.0769230769230771</v>
      </c>
      <c r="M55" s="124"/>
      <c r="N55" s="138" t="s">
        <v>300</v>
      </c>
    </row>
    <row r="56" spans="1:14" s="27" customFormat="1" ht="12.75" outlineLevel="2">
      <c r="A56" s="9">
        <v>416</v>
      </c>
      <c r="B56" s="9" t="s">
        <v>59</v>
      </c>
      <c r="C56" s="10" t="s">
        <v>19</v>
      </c>
      <c r="D56" s="11" t="s">
        <v>21</v>
      </c>
      <c r="E56" s="9" t="s">
        <v>102</v>
      </c>
      <c r="F56" s="134" t="s">
        <v>196</v>
      </c>
      <c r="G56" s="135">
        <v>194</v>
      </c>
      <c r="H56" s="135">
        <v>2</v>
      </c>
      <c r="I56" s="136">
        <v>3</v>
      </c>
      <c r="J56" s="121">
        <v>3</v>
      </c>
      <c r="K56" s="136">
        <f>SUM(J56-I56)</f>
        <v>0</v>
      </c>
      <c r="L56" s="137">
        <f>SUM(J56/I56)-1</f>
        <v>0</v>
      </c>
      <c r="M56" s="124" t="s">
        <v>867</v>
      </c>
      <c r="N56" s="138" t="s">
        <v>385</v>
      </c>
    </row>
    <row r="57" spans="1:15" s="28" customFormat="1" ht="3" customHeight="1" outlineLevel="1">
      <c r="A57" s="25" t="s">
        <v>454</v>
      </c>
      <c r="B57" s="18"/>
      <c r="C57" s="19"/>
      <c r="D57" s="26"/>
      <c r="E57" s="18"/>
      <c r="F57" s="20"/>
      <c r="G57" s="21"/>
      <c r="H57" s="21"/>
      <c r="I57" s="109"/>
      <c r="J57" s="22"/>
      <c r="K57" s="109"/>
      <c r="L57" s="109"/>
      <c r="M57" s="111"/>
      <c r="N57" s="23"/>
      <c r="O57" s="28">
        <f>SUBTOTAL(3,O58:O60)</f>
        <v>0</v>
      </c>
    </row>
    <row r="58" spans="1:14" s="27" customFormat="1" ht="12.75" outlineLevel="2">
      <c r="A58" s="9">
        <v>417</v>
      </c>
      <c r="B58" s="9" t="s">
        <v>59</v>
      </c>
      <c r="C58" s="10" t="s">
        <v>19</v>
      </c>
      <c r="D58" s="11" t="s">
        <v>20</v>
      </c>
      <c r="E58" s="9" t="s">
        <v>102</v>
      </c>
      <c r="F58" s="134" t="s">
        <v>196</v>
      </c>
      <c r="G58" s="135" t="s">
        <v>394</v>
      </c>
      <c r="H58" s="135">
        <v>1</v>
      </c>
      <c r="I58" s="136">
        <v>11.78</v>
      </c>
      <c r="J58" s="121">
        <v>11.78</v>
      </c>
      <c r="K58" s="136">
        <f>SUM(J58-I58)</f>
        <v>0</v>
      </c>
      <c r="L58" s="137">
        <f>SUM(J58/I58)-1</f>
        <v>0</v>
      </c>
      <c r="M58" s="124"/>
      <c r="N58" s="138" t="s">
        <v>385</v>
      </c>
    </row>
    <row r="59" spans="1:14" s="27" customFormat="1" ht="12.75" outlineLevel="2">
      <c r="A59" s="9">
        <v>417</v>
      </c>
      <c r="B59" s="9" t="s">
        <v>59</v>
      </c>
      <c r="C59" s="10" t="s">
        <v>19</v>
      </c>
      <c r="D59" s="11" t="s">
        <v>20</v>
      </c>
      <c r="E59" s="9" t="s">
        <v>102</v>
      </c>
      <c r="F59" s="134" t="s">
        <v>312</v>
      </c>
      <c r="G59" s="135" t="s">
        <v>324</v>
      </c>
      <c r="H59" s="135">
        <v>2</v>
      </c>
      <c r="I59" s="136">
        <v>12.73</v>
      </c>
      <c r="J59" s="121">
        <v>12.73</v>
      </c>
      <c r="K59" s="136">
        <f>SUM(J59-I59)</f>
        <v>0</v>
      </c>
      <c r="L59" s="137">
        <f>SUM(J59/I59)-1</f>
        <v>0</v>
      </c>
      <c r="M59" s="124"/>
      <c r="N59" s="138" t="s">
        <v>300</v>
      </c>
    </row>
    <row r="60" spans="1:14" s="27" customFormat="1" ht="26.25" outlineLevel="2">
      <c r="A60" s="9">
        <v>417</v>
      </c>
      <c r="B60" s="9" t="s">
        <v>59</v>
      </c>
      <c r="C60" s="10" t="s">
        <v>19</v>
      </c>
      <c r="D60" s="11" t="s">
        <v>20</v>
      </c>
      <c r="E60" s="9" t="s">
        <v>102</v>
      </c>
      <c r="F60" s="134" t="s">
        <v>202</v>
      </c>
      <c r="G60" s="135" t="s">
        <v>206</v>
      </c>
      <c r="H60" s="135">
        <v>3</v>
      </c>
      <c r="I60" s="139">
        <v>12.99</v>
      </c>
      <c r="J60" s="140">
        <v>12.99</v>
      </c>
      <c r="K60" s="136">
        <f>SUM(J60-I60)</f>
        <v>0</v>
      </c>
      <c r="L60" s="137">
        <f>SUM(J60/I60)-1</f>
        <v>0</v>
      </c>
      <c r="M60" s="124"/>
      <c r="N60" s="138" t="s">
        <v>191</v>
      </c>
    </row>
    <row r="61" spans="1:15" s="28" customFormat="1" ht="3" customHeight="1" outlineLevel="1">
      <c r="A61" s="25" t="s">
        <v>453</v>
      </c>
      <c r="B61" s="18"/>
      <c r="C61" s="19"/>
      <c r="D61" s="26"/>
      <c r="E61" s="18"/>
      <c r="F61" s="20"/>
      <c r="G61" s="21"/>
      <c r="H61" s="21"/>
      <c r="I61" s="114"/>
      <c r="J61" s="30"/>
      <c r="K61" s="114"/>
      <c r="L61" s="114"/>
      <c r="M61" s="111"/>
      <c r="N61" s="23"/>
      <c r="O61" s="28">
        <f>SUBTOTAL(3,O62:O64)</f>
        <v>0</v>
      </c>
    </row>
    <row r="62" spans="1:14" s="27" customFormat="1" ht="26.25" outlineLevel="2">
      <c r="A62" s="9">
        <v>418</v>
      </c>
      <c r="B62" s="9" t="s">
        <v>59</v>
      </c>
      <c r="C62" s="10" t="s">
        <v>19</v>
      </c>
      <c r="D62" s="11" t="s">
        <v>22</v>
      </c>
      <c r="E62" s="9" t="s">
        <v>102</v>
      </c>
      <c r="F62" s="134" t="s">
        <v>196</v>
      </c>
      <c r="G62" s="135"/>
      <c r="H62" s="135">
        <v>1</v>
      </c>
      <c r="I62" s="139">
        <v>0.4</v>
      </c>
      <c r="J62" s="140">
        <v>0.4</v>
      </c>
      <c r="K62" s="136">
        <f>SUM(J62-I62)</f>
        <v>0</v>
      </c>
      <c r="L62" s="137">
        <f>SUM(J62/I62)-1</f>
        <v>0</v>
      </c>
      <c r="M62" s="124"/>
      <c r="N62" s="138" t="s">
        <v>191</v>
      </c>
    </row>
    <row r="63" spans="1:14" s="27" customFormat="1" ht="12.75" outlineLevel="2">
      <c r="A63" s="9">
        <v>418</v>
      </c>
      <c r="B63" s="9" t="s">
        <v>59</v>
      </c>
      <c r="C63" s="10" t="s">
        <v>19</v>
      </c>
      <c r="D63" s="11" t="s">
        <v>22</v>
      </c>
      <c r="E63" s="9" t="s">
        <v>102</v>
      </c>
      <c r="F63" s="134" t="s">
        <v>325</v>
      </c>
      <c r="G63" s="135" t="s">
        <v>326</v>
      </c>
      <c r="H63" s="135">
        <v>3</v>
      </c>
      <c r="I63" s="136">
        <v>1.59</v>
      </c>
      <c r="J63" s="121">
        <v>1.59</v>
      </c>
      <c r="K63" s="136">
        <f>SUM(J63-I63)</f>
        <v>0</v>
      </c>
      <c r="L63" s="137">
        <f>SUM(J63/I63)-1</f>
        <v>0</v>
      </c>
      <c r="M63" s="124"/>
      <c r="N63" s="138" t="s">
        <v>300</v>
      </c>
    </row>
    <row r="64" spans="1:14" s="27" customFormat="1" ht="12.75" outlineLevel="2">
      <c r="A64" s="9">
        <v>418</v>
      </c>
      <c r="B64" s="9" t="s">
        <v>59</v>
      </c>
      <c r="C64" s="10" t="s">
        <v>19</v>
      </c>
      <c r="D64" s="11" t="s">
        <v>22</v>
      </c>
      <c r="E64" s="9" t="s">
        <v>102</v>
      </c>
      <c r="F64" s="134" t="s">
        <v>196</v>
      </c>
      <c r="G64" s="135">
        <v>631</v>
      </c>
      <c r="H64" s="135">
        <v>2</v>
      </c>
      <c r="I64" s="136">
        <v>6.9</v>
      </c>
      <c r="J64" s="121">
        <v>6.9</v>
      </c>
      <c r="K64" s="136">
        <f>SUM(J64-I64)</f>
        <v>0</v>
      </c>
      <c r="L64" s="137">
        <f>SUM(J64/I64)-1</f>
        <v>0</v>
      </c>
      <c r="M64" s="124" t="s">
        <v>867</v>
      </c>
      <c r="N64" s="138" t="s">
        <v>385</v>
      </c>
    </row>
    <row r="65" spans="1:15" s="28" customFormat="1" ht="3" customHeight="1" outlineLevel="1">
      <c r="A65" s="25" t="s">
        <v>452</v>
      </c>
      <c r="B65" s="18"/>
      <c r="C65" s="19"/>
      <c r="D65" s="26"/>
      <c r="E65" s="18"/>
      <c r="F65" s="20"/>
      <c r="G65" s="21"/>
      <c r="H65" s="21"/>
      <c r="I65" s="109"/>
      <c r="J65" s="22"/>
      <c r="K65" s="109"/>
      <c r="L65" s="109"/>
      <c r="M65" s="111"/>
      <c r="N65" s="23"/>
      <c r="O65" s="28">
        <f>SUBTOTAL(3,O66:O67)</f>
        <v>0</v>
      </c>
    </row>
    <row r="66" spans="1:14" s="27" customFormat="1" ht="12.75" outlineLevel="2">
      <c r="A66" s="9">
        <v>419</v>
      </c>
      <c r="B66" s="9" t="s">
        <v>59</v>
      </c>
      <c r="C66" s="10" t="s">
        <v>19</v>
      </c>
      <c r="D66" s="11" t="s">
        <v>25</v>
      </c>
      <c r="E66" s="9" t="s">
        <v>102</v>
      </c>
      <c r="F66" s="134" t="s">
        <v>309</v>
      </c>
      <c r="G66" s="135" t="s">
        <v>327</v>
      </c>
      <c r="H66" s="135">
        <v>1</v>
      </c>
      <c r="I66" s="136">
        <v>0.27</v>
      </c>
      <c r="J66" s="121">
        <v>0.27</v>
      </c>
      <c r="K66" s="136">
        <f>SUM(J66-I66)</f>
        <v>0</v>
      </c>
      <c r="L66" s="137">
        <f>SUM(J66/I66)-1</f>
        <v>0</v>
      </c>
      <c r="M66" s="124" t="s">
        <v>845</v>
      </c>
      <c r="N66" s="138" t="s">
        <v>300</v>
      </c>
    </row>
    <row r="67" spans="1:14" s="27" customFormat="1" ht="26.25" outlineLevel="2">
      <c r="A67" s="9">
        <v>419</v>
      </c>
      <c r="B67" s="9" t="s">
        <v>59</v>
      </c>
      <c r="C67" s="10" t="s">
        <v>19</v>
      </c>
      <c r="D67" s="11" t="s">
        <v>25</v>
      </c>
      <c r="E67" s="9" t="s">
        <v>102</v>
      </c>
      <c r="F67" s="134" t="s">
        <v>196</v>
      </c>
      <c r="G67" s="135" t="s">
        <v>207</v>
      </c>
      <c r="H67" s="135">
        <v>2</v>
      </c>
      <c r="I67" s="139">
        <v>0.29</v>
      </c>
      <c r="J67" s="140">
        <v>0.29</v>
      </c>
      <c r="K67" s="136">
        <f>SUM(J67-I67)</f>
        <v>0</v>
      </c>
      <c r="L67" s="137">
        <f>SUM(J67/I67)-1</f>
        <v>0</v>
      </c>
      <c r="M67" s="124"/>
      <c r="N67" s="138" t="s">
        <v>191</v>
      </c>
    </row>
    <row r="68" spans="1:15" s="28" customFormat="1" ht="3" customHeight="1" outlineLevel="1">
      <c r="A68" s="25" t="s">
        <v>451</v>
      </c>
      <c r="B68" s="18"/>
      <c r="C68" s="19"/>
      <c r="D68" s="26"/>
      <c r="E68" s="18"/>
      <c r="F68" s="20"/>
      <c r="G68" s="21"/>
      <c r="H68" s="21"/>
      <c r="I68" s="109"/>
      <c r="J68" s="22"/>
      <c r="K68" s="109"/>
      <c r="L68" s="109"/>
      <c r="M68" s="111"/>
      <c r="N68" s="23"/>
      <c r="O68" s="28">
        <f>SUBTOTAL(3,O69:O71)</f>
        <v>0</v>
      </c>
    </row>
    <row r="69" spans="1:14" s="27" customFormat="1" ht="12.75" outlineLevel="2">
      <c r="A69" s="9">
        <v>420</v>
      </c>
      <c r="B69" s="9" t="s">
        <v>59</v>
      </c>
      <c r="C69" s="10" t="s">
        <v>19</v>
      </c>
      <c r="D69" s="11" t="s">
        <v>26</v>
      </c>
      <c r="E69" s="9" t="s">
        <v>102</v>
      </c>
      <c r="F69" s="134" t="s">
        <v>309</v>
      </c>
      <c r="G69" s="135" t="s">
        <v>328</v>
      </c>
      <c r="H69" s="135">
        <v>1</v>
      </c>
      <c r="I69" s="136">
        <v>0.29</v>
      </c>
      <c r="J69" s="121">
        <v>0.45</v>
      </c>
      <c r="K69" s="136">
        <f>SUM(J69-I69)</f>
        <v>0.16000000000000003</v>
      </c>
      <c r="L69" s="137">
        <f>SUM(J69/I69)-1</f>
        <v>0.5517241379310347</v>
      </c>
      <c r="M69" s="124"/>
      <c r="N69" s="138" t="s">
        <v>300</v>
      </c>
    </row>
    <row r="70" spans="1:14" s="27" customFormat="1" ht="26.25" outlineLevel="2">
      <c r="A70" s="9">
        <v>420</v>
      </c>
      <c r="B70" s="9" t="s">
        <v>59</v>
      </c>
      <c r="C70" s="10" t="s">
        <v>19</v>
      </c>
      <c r="D70" s="11" t="s">
        <v>26</v>
      </c>
      <c r="E70" s="9" t="s">
        <v>102</v>
      </c>
      <c r="F70" s="134" t="s">
        <v>196</v>
      </c>
      <c r="G70" s="135" t="s">
        <v>208</v>
      </c>
      <c r="H70" s="135">
        <v>2</v>
      </c>
      <c r="I70" s="139">
        <v>0.38</v>
      </c>
      <c r="J70" s="140">
        <v>0.38</v>
      </c>
      <c r="K70" s="136">
        <f>SUM(J70-I70)</f>
        <v>0</v>
      </c>
      <c r="L70" s="137">
        <f>SUM(J70/I70)-1</f>
        <v>0</v>
      </c>
      <c r="M70" s="124"/>
      <c r="N70" s="138" t="s">
        <v>191</v>
      </c>
    </row>
    <row r="71" spans="1:14" s="27" customFormat="1" ht="12.75" outlineLevel="2">
      <c r="A71" s="9">
        <v>420</v>
      </c>
      <c r="B71" s="9" t="s">
        <v>59</v>
      </c>
      <c r="C71" s="10" t="s">
        <v>19</v>
      </c>
      <c r="D71" s="11" t="s">
        <v>26</v>
      </c>
      <c r="E71" s="9" t="s">
        <v>102</v>
      </c>
      <c r="F71" s="134" t="s">
        <v>196</v>
      </c>
      <c r="G71" s="135">
        <v>89</v>
      </c>
      <c r="H71" s="135">
        <v>3</v>
      </c>
      <c r="I71" s="136">
        <v>4.5</v>
      </c>
      <c r="J71" s="121">
        <v>4.5</v>
      </c>
      <c r="K71" s="136">
        <f>SUM(J71-I71)</f>
        <v>0</v>
      </c>
      <c r="L71" s="137">
        <f>SUM(J71/I71)-1</f>
        <v>0</v>
      </c>
      <c r="M71" s="124" t="s">
        <v>867</v>
      </c>
      <c r="N71" s="138" t="s">
        <v>385</v>
      </c>
    </row>
    <row r="72" spans="1:15" s="28" customFormat="1" ht="3" customHeight="1" outlineLevel="1">
      <c r="A72" s="25" t="s">
        <v>450</v>
      </c>
      <c r="B72" s="18"/>
      <c r="C72" s="19"/>
      <c r="D72" s="26"/>
      <c r="E72" s="18"/>
      <c r="F72" s="20"/>
      <c r="G72" s="21"/>
      <c r="H72" s="21"/>
      <c r="I72" s="109"/>
      <c r="J72" s="22"/>
      <c r="K72" s="109"/>
      <c r="L72" s="109"/>
      <c r="M72" s="111"/>
      <c r="N72" s="23"/>
      <c r="O72" s="28">
        <f>SUBTOTAL(3,O73:O75)</f>
        <v>0</v>
      </c>
    </row>
    <row r="73" spans="1:14" s="27" customFormat="1" ht="12.75" outlineLevel="2">
      <c r="A73" s="9">
        <v>421</v>
      </c>
      <c r="B73" s="9" t="s">
        <v>59</v>
      </c>
      <c r="C73" s="10" t="s">
        <v>19</v>
      </c>
      <c r="D73" s="11" t="s">
        <v>23</v>
      </c>
      <c r="E73" s="9" t="s">
        <v>102</v>
      </c>
      <c r="F73" s="134" t="s">
        <v>309</v>
      </c>
      <c r="G73" s="135" t="s">
        <v>329</v>
      </c>
      <c r="H73" s="135">
        <v>1</v>
      </c>
      <c r="I73" s="136">
        <v>0.27</v>
      </c>
      <c r="J73" s="121">
        <v>0.29</v>
      </c>
      <c r="K73" s="136">
        <f>SUM(J73-I73)</f>
        <v>0.019999999999999962</v>
      </c>
      <c r="L73" s="137">
        <f>SUM(J73/I73)-1</f>
        <v>0.07407407407407396</v>
      </c>
      <c r="M73" s="124"/>
      <c r="N73" s="138" t="s">
        <v>300</v>
      </c>
    </row>
    <row r="74" spans="1:14" s="27" customFormat="1" ht="26.25" outlineLevel="2">
      <c r="A74" s="9">
        <v>421</v>
      </c>
      <c r="B74" s="9" t="s">
        <v>59</v>
      </c>
      <c r="C74" s="10" t="s">
        <v>19</v>
      </c>
      <c r="D74" s="11" t="s">
        <v>23</v>
      </c>
      <c r="E74" s="9" t="s">
        <v>102</v>
      </c>
      <c r="F74" s="134" t="s">
        <v>196</v>
      </c>
      <c r="G74" s="135" t="s">
        <v>209</v>
      </c>
      <c r="H74" s="135">
        <v>2</v>
      </c>
      <c r="I74" s="139">
        <v>0.4</v>
      </c>
      <c r="J74" s="140">
        <v>0.4</v>
      </c>
      <c r="K74" s="136">
        <f>SUM(J74-I74)</f>
        <v>0</v>
      </c>
      <c r="L74" s="137">
        <f>SUM(J74/I74)-1</f>
        <v>0</v>
      </c>
      <c r="M74" s="124"/>
      <c r="N74" s="138" t="s">
        <v>191</v>
      </c>
    </row>
    <row r="75" spans="1:14" s="27" customFormat="1" ht="12.75" outlineLevel="2">
      <c r="A75" s="9">
        <v>421</v>
      </c>
      <c r="B75" s="9" t="s">
        <v>59</v>
      </c>
      <c r="C75" s="10" t="s">
        <v>19</v>
      </c>
      <c r="D75" s="11" t="s">
        <v>23</v>
      </c>
      <c r="E75" s="9" t="s">
        <v>102</v>
      </c>
      <c r="F75" s="134" t="s">
        <v>196</v>
      </c>
      <c r="G75" s="135">
        <v>912</v>
      </c>
      <c r="H75" s="135">
        <v>3</v>
      </c>
      <c r="I75" s="136">
        <v>6.4</v>
      </c>
      <c r="J75" s="121">
        <v>6.4</v>
      </c>
      <c r="K75" s="136">
        <f>SUM(J75-I75)</f>
        <v>0</v>
      </c>
      <c r="L75" s="137">
        <f>SUM(J75/I75)-1</f>
        <v>0</v>
      </c>
      <c r="M75" s="124" t="s">
        <v>867</v>
      </c>
      <c r="N75" s="138" t="s">
        <v>385</v>
      </c>
    </row>
    <row r="76" spans="1:15" s="28" customFormat="1" ht="3" customHeight="1" outlineLevel="1">
      <c r="A76" s="25" t="s">
        <v>449</v>
      </c>
      <c r="B76" s="18"/>
      <c r="C76" s="19"/>
      <c r="D76" s="26"/>
      <c r="E76" s="18"/>
      <c r="F76" s="20"/>
      <c r="G76" s="21"/>
      <c r="H76" s="21"/>
      <c r="I76" s="109"/>
      <c r="J76" s="22"/>
      <c r="K76" s="109"/>
      <c r="L76" s="109"/>
      <c r="M76" s="111"/>
      <c r="N76" s="23"/>
      <c r="O76" s="28">
        <f>SUBTOTAL(3,O77:O78)</f>
        <v>0</v>
      </c>
    </row>
    <row r="77" spans="1:14" s="27" customFormat="1" ht="12.75" outlineLevel="2">
      <c r="A77" s="9">
        <v>422</v>
      </c>
      <c r="B77" s="9" t="s">
        <v>59</v>
      </c>
      <c r="C77" s="10" t="s">
        <v>19</v>
      </c>
      <c r="D77" s="11" t="s">
        <v>24</v>
      </c>
      <c r="E77" s="9" t="s">
        <v>102</v>
      </c>
      <c r="F77" s="134" t="s">
        <v>309</v>
      </c>
      <c r="G77" s="135" t="s">
        <v>330</v>
      </c>
      <c r="H77" s="135">
        <v>1</v>
      </c>
      <c r="I77" s="136">
        <v>0.27</v>
      </c>
      <c r="J77" s="121">
        <v>0.27</v>
      </c>
      <c r="K77" s="136">
        <f>SUM(J77-I77)</f>
        <v>0</v>
      </c>
      <c r="L77" s="137">
        <f>SUM(J77/I77)-1</f>
        <v>0</v>
      </c>
      <c r="M77" s="124"/>
      <c r="N77" s="138" t="s">
        <v>300</v>
      </c>
    </row>
    <row r="78" spans="1:14" s="27" customFormat="1" ht="12.75" outlineLevel="2">
      <c r="A78" s="9">
        <v>422</v>
      </c>
      <c r="B78" s="9" t="s">
        <v>59</v>
      </c>
      <c r="C78" s="10" t="s">
        <v>19</v>
      </c>
      <c r="D78" s="11" t="s">
        <v>24</v>
      </c>
      <c r="E78" s="9" t="s">
        <v>102</v>
      </c>
      <c r="F78" s="134" t="s">
        <v>395</v>
      </c>
      <c r="G78" s="135">
        <v>97</v>
      </c>
      <c r="H78" s="135">
        <v>2</v>
      </c>
      <c r="I78" s="136">
        <v>5</v>
      </c>
      <c r="J78" s="121">
        <v>5</v>
      </c>
      <c r="K78" s="136">
        <f>SUM(J78-I78)</f>
        <v>0</v>
      </c>
      <c r="L78" s="137">
        <f>SUM(J78/I78)-1</f>
        <v>0</v>
      </c>
      <c r="M78" s="124" t="s">
        <v>867</v>
      </c>
      <c r="N78" s="138" t="s">
        <v>385</v>
      </c>
    </row>
    <row r="79" spans="1:15" s="28" customFormat="1" ht="3" customHeight="1" outlineLevel="1">
      <c r="A79" s="25" t="s">
        <v>448</v>
      </c>
      <c r="B79" s="18"/>
      <c r="C79" s="19"/>
      <c r="D79" s="26"/>
      <c r="E79" s="18"/>
      <c r="F79" s="20"/>
      <c r="G79" s="21"/>
      <c r="H79" s="21"/>
      <c r="I79" s="114"/>
      <c r="J79" s="30"/>
      <c r="K79" s="114"/>
      <c r="L79" s="114"/>
      <c r="M79" s="111"/>
      <c r="N79" s="23"/>
      <c r="O79" s="28" t="e">
        <f>SUBTOTAL(3,#REF!)</f>
        <v>#REF!</v>
      </c>
    </row>
    <row r="80" spans="1:14" s="27" customFormat="1" ht="12.75" outlineLevel="2">
      <c r="A80" s="9">
        <v>424</v>
      </c>
      <c r="B80" s="9" t="s">
        <v>59</v>
      </c>
      <c r="C80" s="10" t="s">
        <v>40</v>
      </c>
      <c r="D80" s="11" t="s">
        <v>41</v>
      </c>
      <c r="E80" s="9" t="s">
        <v>102</v>
      </c>
      <c r="F80" s="134" t="s">
        <v>395</v>
      </c>
      <c r="G80" s="135" t="s">
        <v>396</v>
      </c>
      <c r="H80" s="135">
        <v>1</v>
      </c>
      <c r="I80" s="136">
        <v>25.99</v>
      </c>
      <c r="J80" s="121">
        <v>28.8</v>
      </c>
      <c r="K80" s="136">
        <f>SUM(J80-I80)</f>
        <v>2.8100000000000023</v>
      </c>
      <c r="L80" s="137">
        <f>SUM(J80/I80)-1</f>
        <v>0.10811850711812254</v>
      </c>
      <c r="M80" s="124"/>
      <c r="N80" s="138" t="s">
        <v>385</v>
      </c>
    </row>
    <row r="81" spans="1:14" s="27" customFormat="1" ht="26.25" outlineLevel="2">
      <c r="A81" s="9">
        <v>424</v>
      </c>
      <c r="B81" s="9" t="s">
        <v>59</v>
      </c>
      <c r="C81" s="10" t="s">
        <v>40</v>
      </c>
      <c r="D81" s="11" t="s">
        <v>41</v>
      </c>
      <c r="E81" s="9" t="s">
        <v>102</v>
      </c>
      <c r="F81" s="134" t="s">
        <v>210</v>
      </c>
      <c r="G81" s="135" t="s">
        <v>211</v>
      </c>
      <c r="H81" s="135">
        <v>2</v>
      </c>
      <c r="I81" s="139">
        <v>24.59</v>
      </c>
      <c r="J81" s="140">
        <v>27.43</v>
      </c>
      <c r="K81" s="136">
        <f>SUM(J81-I81)</f>
        <v>2.84</v>
      </c>
      <c r="L81" s="137">
        <f>SUM(J81/I81)-1</f>
        <v>0.11549410329402199</v>
      </c>
      <c r="M81" s="124"/>
      <c r="N81" s="138" t="s">
        <v>191</v>
      </c>
    </row>
    <row r="82" spans="1:15" s="28" customFormat="1" ht="3" customHeight="1" outlineLevel="1">
      <c r="A82" s="25" t="s">
        <v>447</v>
      </c>
      <c r="B82" s="18"/>
      <c r="C82" s="19"/>
      <c r="D82" s="26"/>
      <c r="E82" s="18"/>
      <c r="F82" s="20"/>
      <c r="G82" s="21"/>
      <c r="H82" s="21"/>
      <c r="I82" s="114"/>
      <c r="J82" s="30"/>
      <c r="K82" s="114"/>
      <c r="L82" s="114"/>
      <c r="M82" s="111"/>
      <c r="N82" s="23"/>
      <c r="O82" s="28">
        <f>SUBTOTAL(3,O83:O83)</f>
        <v>0</v>
      </c>
    </row>
    <row r="83" spans="1:14" s="27" customFormat="1" ht="26.25" outlineLevel="2">
      <c r="A83" s="9">
        <v>425</v>
      </c>
      <c r="B83" s="9" t="s">
        <v>59</v>
      </c>
      <c r="C83" s="10" t="s">
        <v>40</v>
      </c>
      <c r="D83" s="11" t="s">
        <v>42</v>
      </c>
      <c r="E83" s="9" t="s">
        <v>102</v>
      </c>
      <c r="F83" s="134" t="s">
        <v>8</v>
      </c>
      <c r="G83" s="135" t="s">
        <v>212</v>
      </c>
      <c r="H83" s="135">
        <v>1</v>
      </c>
      <c r="I83" s="139">
        <v>32.5</v>
      </c>
      <c r="J83" s="140">
        <v>32.5</v>
      </c>
      <c r="K83" s="136">
        <f>SUM(J83-I83)</f>
        <v>0</v>
      </c>
      <c r="L83" s="137">
        <f>SUM(J83/I83)-1</f>
        <v>0</v>
      </c>
      <c r="M83" s="124"/>
      <c r="N83" s="138" t="s">
        <v>191</v>
      </c>
    </row>
    <row r="84" spans="1:15" s="28" customFormat="1" ht="3" customHeight="1" outlineLevel="1">
      <c r="A84" s="25" t="s">
        <v>446</v>
      </c>
      <c r="B84" s="18"/>
      <c r="C84" s="19"/>
      <c r="D84" s="26"/>
      <c r="E84" s="18"/>
      <c r="F84" s="20"/>
      <c r="G84" s="21"/>
      <c r="H84" s="21"/>
      <c r="I84" s="114"/>
      <c r="J84" s="30"/>
      <c r="K84" s="114"/>
      <c r="L84" s="114"/>
      <c r="M84" s="111"/>
      <c r="N84" s="23"/>
      <c r="O84" s="28">
        <f>SUBTOTAL(3,O85:O87)</f>
        <v>0</v>
      </c>
    </row>
    <row r="85" spans="1:14" s="27" customFormat="1" ht="26.25" outlineLevel="2">
      <c r="A85" s="9">
        <v>426</v>
      </c>
      <c r="B85" s="9" t="s">
        <v>59</v>
      </c>
      <c r="C85" s="10" t="s">
        <v>27</v>
      </c>
      <c r="D85" s="11" t="s">
        <v>28</v>
      </c>
      <c r="E85" s="9" t="s">
        <v>102</v>
      </c>
      <c r="F85" s="134" t="s">
        <v>196</v>
      </c>
      <c r="G85" s="135" t="s">
        <v>213</v>
      </c>
      <c r="H85" s="135">
        <v>1</v>
      </c>
      <c r="I85" s="139">
        <v>0.28</v>
      </c>
      <c r="J85" s="140">
        <v>0.28</v>
      </c>
      <c r="K85" s="136">
        <f>SUM(J85-I85)</f>
        <v>0</v>
      </c>
      <c r="L85" s="137">
        <f>SUM(J85/I85)-1</f>
        <v>0</v>
      </c>
      <c r="M85" s="124"/>
      <c r="N85" s="138" t="s">
        <v>191</v>
      </c>
    </row>
    <row r="86" spans="1:14" s="27" customFormat="1" ht="12.75" outlineLevel="2">
      <c r="A86" s="9">
        <v>426</v>
      </c>
      <c r="B86" s="9" t="s">
        <v>59</v>
      </c>
      <c r="C86" s="10" t="s">
        <v>27</v>
      </c>
      <c r="D86" s="11" t="s">
        <v>28</v>
      </c>
      <c r="E86" s="9" t="s">
        <v>102</v>
      </c>
      <c r="F86" s="134" t="s">
        <v>307</v>
      </c>
      <c r="G86" s="135" t="s">
        <v>331</v>
      </c>
      <c r="H86" s="135">
        <v>2</v>
      </c>
      <c r="I86" s="136">
        <v>0.29</v>
      </c>
      <c r="J86" s="121">
        <v>0.29</v>
      </c>
      <c r="K86" s="136">
        <f>SUM(J86-I86)</f>
        <v>0</v>
      </c>
      <c r="L86" s="137">
        <f>SUM(J86/I86)-1</f>
        <v>0</v>
      </c>
      <c r="M86" s="124"/>
      <c r="N86" s="138" t="s">
        <v>300</v>
      </c>
    </row>
    <row r="87" spans="1:14" s="27" customFormat="1" ht="12.75" outlineLevel="2">
      <c r="A87" s="9">
        <v>426</v>
      </c>
      <c r="B87" s="9" t="s">
        <v>59</v>
      </c>
      <c r="C87" s="10" t="s">
        <v>27</v>
      </c>
      <c r="D87" s="11" t="s">
        <v>28</v>
      </c>
      <c r="E87" s="9" t="s">
        <v>102</v>
      </c>
      <c r="F87" s="134" t="s">
        <v>196</v>
      </c>
      <c r="G87" s="135">
        <v>1157</v>
      </c>
      <c r="H87" s="135">
        <v>3</v>
      </c>
      <c r="I87" s="136">
        <v>3.5</v>
      </c>
      <c r="J87" s="121">
        <v>3.4</v>
      </c>
      <c r="K87" s="136">
        <f>SUM(J87-I87)</f>
        <v>-0.10000000000000009</v>
      </c>
      <c r="L87" s="137">
        <f>SUM(J87/I87)-1</f>
        <v>-0.02857142857142858</v>
      </c>
      <c r="M87" s="124" t="s">
        <v>867</v>
      </c>
      <c r="N87" s="138" t="s">
        <v>385</v>
      </c>
    </row>
    <row r="88" spans="1:15" s="28" customFormat="1" ht="3" customHeight="1" outlineLevel="1">
      <c r="A88" s="25" t="s">
        <v>445</v>
      </c>
      <c r="B88" s="18"/>
      <c r="C88" s="19"/>
      <c r="D88" s="26"/>
      <c r="E88" s="18"/>
      <c r="F88" s="20"/>
      <c r="G88" s="21"/>
      <c r="H88" s="21"/>
      <c r="I88" s="114"/>
      <c r="J88" s="30"/>
      <c r="K88" s="114"/>
      <c r="L88" s="114"/>
      <c r="M88" s="111"/>
      <c r="N88" s="23"/>
      <c r="O88" s="28">
        <f>SUBTOTAL(3,O89:O91)</f>
        <v>0</v>
      </c>
    </row>
    <row r="89" spans="1:14" s="27" customFormat="1" ht="26.25" outlineLevel="2">
      <c r="A89" s="9">
        <v>427</v>
      </c>
      <c r="B89" s="9" t="s">
        <v>59</v>
      </c>
      <c r="C89" s="10" t="s">
        <v>27</v>
      </c>
      <c r="D89" s="11" t="s">
        <v>30</v>
      </c>
      <c r="E89" s="9" t="s">
        <v>102</v>
      </c>
      <c r="F89" s="134" t="s">
        <v>196</v>
      </c>
      <c r="G89" s="135" t="s">
        <v>214</v>
      </c>
      <c r="H89" s="135">
        <v>1</v>
      </c>
      <c r="I89" s="139">
        <v>0.4</v>
      </c>
      <c r="J89" s="140">
        <v>0.4</v>
      </c>
      <c r="K89" s="136">
        <f>SUM(J89-I89)</f>
        <v>0</v>
      </c>
      <c r="L89" s="137">
        <f>SUM(J89/I89)-1</f>
        <v>0</v>
      </c>
      <c r="M89" s="124"/>
      <c r="N89" s="138" t="s">
        <v>191</v>
      </c>
    </row>
    <row r="90" spans="1:14" s="27" customFormat="1" ht="12.75" outlineLevel="2">
      <c r="A90" s="9">
        <v>427</v>
      </c>
      <c r="B90" s="9" t="s">
        <v>59</v>
      </c>
      <c r="C90" s="10" t="s">
        <v>27</v>
      </c>
      <c r="D90" s="11" t="s">
        <v>30</v>
      </c>
      <c r="E90" s="9" t="s">
        <v>102</v>
      </c>
      <c r="F90" s="134" t="s">
        <v>307</v>
      </c>
      <c r="G90" s="135" t="s">
        <v>332</v>
      </c>
      <c r="H90" s="135">
        <v>3</v>
      </c>
      <c r="I90" s="136">
        <v>0.96</v>
      </c>
      <c r="J90" s="121">
        <v>0.96</v>
      </c>
      <c r="K90" s="136">
        <f>SUM(J90-I90)</f>
        <v>0</v>
      </c>
      <c r="L90" s="137">
        <f>SUM(J90/I90)-1</f>
        <v>0</v>
      </c>
      <c r="M90" s="124"/>
      <c r="N90" s="138" t="s">
        <v>300</v>
      </c>
    </row>
    <row r="91" spans="1:14" s="27" customFormat="1" ht="12.75" outlineLevel="2">
      <c r="A91" s="9">
        <v>427</v>
      </c>
      <c r="B91" s="9" t="s">
        <v>59</v>
      </c>
      <c r="C91" s="10" t="s">
        <v>27</v>
      </c>
      <c r="D91" s="11" t="s">
        <v>30</v>
      </c>
      <c r="E91" s="9" t="s">
        <v>102</v>
      </c>
      <c r="F91" s="134" t="s">
        <v>196</v>
      </c>
      <c r="G91" s="135" t="s">
        <v>397</v>
      </c>
      <c r="H91" s="135">
        <v>2</v>
      </c>
      <c r="I91" s="136">
        <v>6.8</v>
      </c>
      <c r="J91" s="121">
        <v>6.8</v>
      </c>
      <c r="K91" s="136">
        <f>SUM(J91-I91)</f>
        <v>0</v>
      </c>
      <c r="L91" s="137">
        <f>SUM(J91/I91)-1</f>
        <v>0</v>
      </c>
      <c r="M91" s="124" t="s">
        <v>867</v>
      </c>
      <c r="N91" s="138" t="s">
        <v>385</v>
      </c>
    </row>
    <row r="92" spans="1:15" s="28" customFormat="1" ht="3" customHeight="1" outlineLevel="1">
      <c r="A92" s="25" t="s">
        <v>444</v>
      </c>
      <c r="B92" s="18"/>
      <c r="C92" s="19"/>
      <c r="D92" s="26"/>
      <c r="E92" s="18"/>
      <c r="F92" s="20"/>
      <c r="G92" s="21"/>
      <c r="H92" s="21"/>
      <c r="I92" s="109"/>
      <c r="J92" s="22"/>
      <c r="K92" s="109"/>
      <c r="L92" s="109"/>
      <c r="M92" s="111"/>
      <c r="N92" s="23"/>
      <c r="O92" s="28">
        <f>SUBTOTAL(3,O93:O95)</f>
        <v>0</v>
      </c>
    </row>
    <row r="93" spans="1:14" s="27" customFormat="1" ht="12.75" outlineLevel="2">
      <c r="A93" s="9">
        <v>428</v>
      </c>
      <c r="B93" s="9" t="s">
        <v>59</v>
      </c>
      <c r="C93" s="10" t="s">
        <v>27</v>
      </c>
      <c r="D93" s="11" t="s">
        <v>31</v>
      </c>
      <c r="E93" s="9" t="s">
        <v>102</v>
      </c>
      <c r="F93" s="134" t="s">
        <v>309</v>
      </c>
      <c r="G93" s="135" t="s">
        <v>311</v>
      </c>
      <c r="H93" s="135">
        <v>1</v>
      </c>
      <c r="I93" s="136">
        <v>0.23</v>
      </c>
      <c r="J93" s="121">
        <v>0.26</v>
      </c>
      <c r="K93" s="136">
        <f>SUM(J93-I93)</f>
        <v>0.03</v>
      </c>
      <c r="L93" s="137">
        <f>SUM(J93/I93)-1</f>
        <v>0.13043478260869557</v>
      </c>
      <c r="M93" s="124" t="s">
        <v>845</v>
      </c>
      <c r="N93" s="138" t="s">
        <v>300</v>
      </c>
    </row>
    <row r="94" spans="1:14" s="27" customFormat="1" ht="26.25" outlineLevel="2">
      <c r="A94" s="9">
        <v>428</v>
      </c>
      <c r="B94" s="9" t="s">
        <v>59</v>
      </c>
      <c r="C94" s="10" t="s">
        <v>27</v>
      </c>
      <c r="D94" s="11" t="s">
        <v>31</v>
      </c>
      <c r="E94" s="9" t="s">
        <v>102</v>
      </c>
      <c r="F94" s="134" t="s">
        <v>196</v>
      </c>
      <c r="G94" s="135" t="s">
        <v>199</v>
      </c>
      <c r="H94" s="135">
        <v>2</v>
      </c>
      <c r="I94" s="139">
        <v>0.3</v>
      </c>
      <c r="J94" s="140">
        <v>0.3</v>
      </c>
      <c r="K94" s="136">
        <f>SUM(J94-I94)</f>
        <v>0</v>
      </c>
      <c r="L94" s="137">
        <f>SUM(J94/I94)-1</f>
        <v>0</v>
      </c>
      <c r="M94" s="124"/>
      <c r="N94" s="138" t="s">
        <v>191</v>
      </c>
    </row>
    <row r="95" spans="1:14" s="27" customFormat="1" ht="12.75" outlineLevel="2">
      <c r="A95" s="9">
        <v>428</v>
      </c>
      <c r="B95" s="9" t="s">
        <v>59</v>
      </c>
      <c r="C95" s="10" t="s">
        <v>27</v>
      </c>
      <c r="D95" s="11" t="s">
        <v>31</v>
      </c>
      <c r="E95" s="9" t="s">
        <v>102</v>
      </c>
      <c r="F95" s="134" t="s">
        <v>196</v>
      </c>
      <c r="G95" s="135">
        <v>57</v>
      </c>
      <c r="H95" s="135">
        <v>3</v>
      </c>
      <c r="I95" s="136">
        <v>3.3</v>
      </c>
      <c r="J95" s="121">
        <v>3.3</v>
      </c>
      <c r="K95" s="136">
        <f>SUM(J95-I95)</f>
        <v>0</v>
      </c>
      <c r="L95" s="137">
        <f>SUM(J95/I95)-1</f>
        <v>0</v>
      </c>
      <c r="M95" s="124" t="s">
        <v>867</v>
      </c>
      <c r="N95" s="138" t="s">
        <v>385</v>
      </c>
    </row>
    <row r="96" spans="1:15" s="28" customFormat="1" ht="3" customHeight="1" outlineLevel="1">
      <c r="A96" s="25" t="s">
        <v>443</v>
      </c>
      <c r="B96" s="18"/>
      <c r="C96" s="19"/>
      <c r="D96" s="26"/>
      <c r="E96" s="18"/>
      <c r="F96" s="20"/>
      <c r="G96" s="21"/>
      <c r="H96" s="21"/>
      <c r="I96" s="109"/>
      <c r="J96" s="22"/>
      <c r="K96" s="109"/>
      <c r="L96" s="109"/>
      <c r="M96" s="111"/>
      <c r="N96" s="23"/>
      <c r="O96" s="28">
        <f>SUBTOTAL(3,O97:O99)</f>
        <v>0</v>
      </c>
    </row>
    <row r="97" spans="1:14" s="27" customFormat="1" ht="12.75" outlineLevel="2">
      <c r="A97" s="9">
        <v>429</v>
      </c>
      <c r="B97" s="9" t="s">
        <v>59</v>
      </c>
      <c r="C97" s="10" t="s">
        <v>27</v>
      </c>
      <c r="D97" s="11" t="s">
        <v>29</v>
      </c>
      <c r="E97" s="9" t="s">
        <v>102</v>
      </c>
      <c r="F97" s="134" t="s">
        <v>307</v>
      </c>
      <c r="G97" s="135" t="s">
        <v>333</v>
      </c>
      <c r="H97" s="135">
        <v>1</v>
      </c>
      <c r="I97" s="136">
        <v>0.68</v>
      </c>
      <c r="J97" s="121">
        <v>0.68</v>
      </c>
      <c r="K97" s="136">
        <f>SUM(J97-I97)</f>
        <v>0</v>
      </c>
      <c r="L97" s="137">
        <f>SUM(J97/I97)-1</f>
        <v>0</v>
      </c>
      <c r="M97" s="124"/>
      <c r="N97" s="138" t="s">
        <v>300</v>
      </c>
    </row>
    <row r="98" spans="1:14" s="27" customFormat="1" ht="26.25" outlineLevel="2">
      <c r="A98" s="9">
        <v>429</v>
      </c>
      <c r="B98" s="9" t="s">
        <v>59</v>
      </c>
      <c r="C98" s="10" t="s">
        <v>27</v>
      </c>
      <c r="D98" s="11" t="s">
        <v>29</v>
      </c>
      <c r="E98" s="9" t="s">
        <v>102</v>
      </c>
      <c r="F98" s="134" t="s">
        <v>196</v>
      </c>
      <c r="G98" s="135" t="s">
        <v>215</v>
      </c>
      <c r="H98" s="135">
        <v>2</v>
      </c>
      <c r="I98" s="139">
        <v>0.69</v>
      </c>
      <c r="J98" s="140">
        <v>0.69</v>
      </c>
      <c r="K98" s="136">
        <f>SUM(J98-I98)</f>
        <v>0</v>
      </c>
      <c r="L98" s="137">
        <f>SUM(J98/I98)-1</f>
        <v>0</v>
      </c>
      <c r="M98" s="124"/>
      <c r="N98" s="138" t="s">
        <v>191</v>
      </c>
    </row>
    <row r="99" spans="1:14" s="27" customFormat="1" ht="12.75" outlineLevel="2">
      <c r="A99" s="9">
        <v>429</v>
      </c>
      <c r="B99" s="9" t="s">
        <v>59</v>
      </c>
      <c r="C99" s="10" t="s">
        <v>27</v>
      </c>
      <c r="D99" s="11" t="s">
        <v>29</v>
      </c>
      <c r="E99" s="9" t="s">
        <v>102</v>
      </c>
      <c r="F99" s="134" t="s">
        <v>196</v>
      </c>
      <c r="G99" s="135">
        <v>3157</v>
      </c>
      <c r="H99" s="135">
        <v>3</v>
      </c>
      <c r="I99" s="136">
        <v>9.3</v>
      </c>
      <c r="J99" s="121">
        <v>7.49</v>
      </c>
      <c r="K99" s="136">
        <f>SUM(J99-I99)</f>
        <v>-1.8100000000000005</v>
      </c>
      <c r="L99" s="137">
        <f>SUM(J99/I99)-1</f>
        <v>-0.19462365591397857</v>
      </c>
      <c r="M99" s="124" t="s">
        <v>867</v>
      </c>
      <c r="N99" s="138" t="s">
        <v>385</v>
      </c>
    </row>
    <row r="100" spans="1:15" s="28" customFormat="1" ht="3" customHeight="1" outlineLevel="1">
      <c r="A100" s="25" t="s">
        <v>442</v>
      </c>
      <c r="B100" s="18"/>
      <c r="C100" s="19"/>
      <c r="D100" s="26"/>
      <c r="E100" s="18"/>
      <c r="F100" s="20"/>
      <c r="G100" s="21"/>
      <c r="H100" s="21"/>
      <c r="I100" s="109"/>
      <c r="J100" s="22"/>
      <c r="K100" s="109"/>
      <c r="L100" s="109"/>
      <c r="M100" s="111"/>
      <c r="N100" s="23"/>
      <c r="O100" s="28">
        <f>SUBTOTAL(3,O101:O101)</f>
        <v>0</v>
      </c>
    </row>
    <row r="101" spans="1:14" s="27" customFormat="1" ht="12.75" outlineLevel="2">
      <c r="A101" s="9">
        <v>430</v>
      </c>
      <c r="B101" s="9" t="s">
        <v>59</v>
      </c>
      <c r="C101" s="10" t="s">
        <v>17</v>
      </c>
      <c r="D101" s="11" t="s">
        <v>18</v>
      </c>
      <c r="E101" s="9" t="s">
        <v>102</v>
      </c>
      <c r="F101" s="134" t="s">
        <v>472</v>
      </c>
      <c r="G101" s="135" t="s">
        <v>315</v>
      </c>
      <c r="H101" s="135">
        <v>1</v>
      </c>
      <c r="I101" s="136">
        <v>9.49</v>
      </c>
      <c r="J101" s="121">
        <v>12.19</v>
      </c>
      <c r="K101" s="136">
        <f>SUM(J101-I101)</f>
        <v>2.6999999999999993</v>
      </c>
      <c r="L101" s="137">
        <f>SUM(J101/I101)-1</f>
        <v>0.28451001053740765</v>
      </c>
      <c r="M101" s="124" t="s">
        <v>318</v>
      </c>
      <c r="N101" s="138" t="s">
        <v>300</v>
      </c>
    </row>
  </sheetData>
  <sheetProtection/>
  <autoFilter ref="A1:O101"/>
  <printOptions horizontalCentered="1"/>
  <pageMargins left="0.2" right="0.2" top="1" bottom="0.2" header="0.3" footer="0.3"/>
  <pageSetup horizontalDpi="600" verticalDpi="600" orientation="landscape" scale="99" r:id="rId1"/>
  <headerFooter>
    <oddHeader xml:space="preserve">&amp;L&amp;"Arial,Bold"&amp;12EPC/META/OMERESA/STARK
Transportation Supply Bid - Lamps&amp;R&amp;"Arial,Bold"&amp;12Pricing:  March 1, 2022 - February 28, 2023
  </oddHeader>
  </headerFooter>
</worksheet>
</file>

<file path=xl/worksheets/sheet6.xml><?xml version="1.0" encoding="utf-8"?>
<worksheet xmlns="http://schemas.openxmlformats.org/spreadsheetml/2006/main" xmlns:r="http://schemas.openxmlformats.org/officeDocument/2006/relationships">
  <sheetPr>
    <tabColor theme="3" tint="-0.24997000396251678"/>
    <outlinePr summaryBelow="0"/>
  </sheetPr>
  <dimension ref="A1:N34"/>
  <sheetViews>
    <sheetView view="pageBreakPreview" zoomScaleSheetLayoutView="100" zoomScalePageLayoutView="0" workbookViewId="0" topLeftCell="A1">
      <pane ySplit="1" topLeftCell="A2" activePane="bottomLeft" state="frozen"/>
      <selection pane="topLeft" activeCell="A1" sqref="A1"/>
      <selection pane="bottomLeft" activeCell="M15" sqref="M15"/>
    </sheetView>
  </sheetViews>
  <sheetFormatPr defaultColWidth="9.140625" defaultRowHeight="12.75" outlineLevelRow="2"/>
  <cols>
    <col min="1" max="1" width="6.28125" style="2" bestFit="1" customWidth="1"/>
    <col min="2" max="2" width="22.00390625" style="2" bestFit="1" customWidth="1"/>
    <col min="3" max="3" width="18.421875" style="2" customWidth="1"/>
    <col min="4" max="4" width="19.28125" style="2" customWidth="1"/>
    <col min="5" max="5" width="8.00390625" style="2" customWidth="1"/>
    <col min="6" max="6" width="11.00390625" style="4" bestFit="1" customWidth="1"/>
    <col min="7" max="7" width="12.8515625" style="6" bestFit="1" customWidth="1"/>
    <col min="8" max="8" width="6.140625" style="4" customWidth="1"/>
    <col min="9" max="9" width="8.28125" style="110" hidden="1" customWidth="1"/>
    <col min="10" max="10" width="8.28125" style="6" customWidth="1"/>
    <col min="11" max="11" width="8.28125" style="4" hidden="1" customWidth="1"/>
    <col min="12" max="12" width="8.28125" style="83" hidden="1" customWidth="1"/>
    <col min="13" max="13" width="13.7109375" style="15" bestFit="1" customWidth="1"/>
    <col min="14" max="14" width="0" style="2" hidden="1" customWidth="1"/>
    <col min="15" max="16384" width="8.8515625" style="2" customWidth="1"/>
  </cols>
  <sheetData>
    <row r="1" spans="1:14" s="5" customFormat="1" ht="26.25">
      <c r="A1" s="125" t="s">
        <v>57</v>
      </c>
      <c r="B1" s="125" t="s">
        <v>0</v>
      </c>
      <c r="C1" s="125" t="s">
        <v>1</v>
      </c>
      <c r="D1" s="125" t="s">
        <v>2</v>
      </c>
      <c r="E1" s="125" t="s">
        <v>161</v>
      </c>
      <c r="F1" s="125" t="s">
        <v>4</v>
      </c>
      <c r="G1" s="126" t="s">
        <v>111</v>
      </c>
      <c r="H1" s="125" t="s">
        <v>402</v>
      </c>
      <c r="I1" s="127" t="s">
        <v>833</v>
      </c>
      <c r="J1" s="129" t="s">
        <v>832</v>
      </c>
      <c r="K1" s="129" t="s">
        <v>834</v>
      </c>
      <c r="L1" s="130" t="s">
        <v>835</v>
      </c>
      <c r="M1" s="129" t="s">
        <v>165</v>
      </c>
      <c r="N1" s="81" t="s">
        <v>398</v>
      </c>
    </row>
    <row r="2" spans="1:13" s="1" customFormat="1" ht="12.75" outlineLevel="2">
      <c r="A2" s="9">
        <v>601</v>
      </c>
      <c r="B2" s="9" t="s">
        <v>103</v>
      </c>
      <c r="C2" s="10" t="s">
        <v>104</v>
      </c>
      <c r="D2" s="11" t="s">
        <v>108</v>
      </c>
      <c r="E2" s="9" t="s">
        <v>7</v>
      </c>
      <c r="F2" s="135" t="s">
        <v>216</v>
      </c>
      <c r="G2" s="134" t="s">
        <v>217</v>
      </c>
      <c r="H2" s="135">
        <v>1</v>
      </c>
      <c r="I2" s="136">
        <v>7.52</v>
      </c>
      <c r="J2" s="121">
        <v>7.52</v>
      </c>
      <c r="K2" s="141">
        <v>0</v>
      </c>
      <c r="L2" s="142">
        <v>0</v>
      </c>
      <c r="M2" s="138" t="s">
        <v>191</v>
      </c>
    </row>
    <row r="3" spans="1:13" s="1" customFormat="1" ht="12.75" outlineLevel="2">
      <c r="A3" s="9">
        <v>602</v>
      </c>
      <c r="B3" s="9" t="s">
        <v>103</v>
      </c>
      <c r="C3" s="10" t="s">
        <v>112</v>
      </c>
      <c r="D3" s="11" t="s">
        <v>108</v>
      </c>
      <c r="E3" s="9" t="s">
        <v>7</v>
      </c>
      <c r="F3" s="135" t="s">
        <v>216</v>
      </c>
      <c r="G3" s="134" t="s">
        <v>218</v>
      </c>
      <c r="H3" s="135">
        <v>1</v>
      </c>
      <c r="I3" s="136">
        <v>7.52</v>
      </c>
      <c r="J3" s="121">
        <v>7.52</v>
      </c>
      <c r="K3" s="141">
        <v>0</v>
      </c>
      <c r="L3" s="142">
        <v>0</v>
      </c>
      <c r="M3" s="138" t="s">
        <v>191</v>
      </c>
    </row>
    <row r="4" spans="1:13" s="1" customFormat="1" ht="12.75" outlineLevel="2">
      <c r="A4" s="9">
        <v>603</v>
      </c>
      <c r="B4" s="9" t="s">
        <v>103</v>
      </c>
      <c r="C4" s="10" t="s">
        <v>105</v>
      </c>
      <c r="D4" s="11" t="s">
        <v>108</v>
      </c>
      <c r="E4" s="9" t="s">
        <v>7</v>
      </c>
      <c r="F4" s="135" t="s">
        <v>216</v>
      </c>
      <c r="G4" s="134" t="s">
        <v>219</v>
      </c>
      <c r="H4" s="135">
        <v>1</v>
      </c>
      <c r="I4" s="136">
        <v>7.52</v>
      </c>
      <c r="J4" s="121">
        <v>7.52</v>
      </c>
      <c r="K4" s="141">
        <v>0</v>
      </c>
      <c r="L4" s="142">
        <v>0</v>
      </c>
      <c r="M4" s="138" t="s">
        <v>191</v>
      </c>
    </row>
    <row r="5" spans="1:13" s="1" customFormat="1" ht="12.75" outlineLevel="2">
      <c r="A5" s="9">
        <v>604</v>
      </c>
      <c r="B5" s="9" t="s">
        <v>103</v>
      </c>
      <c r="C5" s="10" t="s">
        <v>104</v>
      </c>
      <c r="D5" s="11" t="s">
        <v>113</v>
      </c>
      <c r="E5" s="9" t="s">
        <v>7</v>
      </c>
      <c r="F5" s="135" t="s">
        <v>216</v>
      </c>
      <c r="G5" s="134" t="s">
        <v>220</v>
      </c>
      <c r="H5" s="135">
        <v>1</v>
      </c>
      <c r="I5" s="136">
        <v>7.52</v>
      </c>
      <c r="J5" s="121">
        <v>7.52</v>
      </c>
      <c r="K5" s="141">
        <v>0</v>
      </c>
      <c r="L5" s="142">
        <v>0</v>
      </c>
      <c r="M5" s="138" t="s">
        <v>191</v>
      </c>
    </row>
    <row r="6" spans="1:13" s="1" customFormat="1" ht="12.75" outlineLevel="2">
      <c r="A6" s="9">
        <v>605</v>
      </c>
      <c r="B6" s="9" t="s">
        <v>103</v>
      </c>
      <c r="C6" s="10" t="s">
        <v>112</v>
      </c>
      <c r="D6" s="11" t="s">
        <v>113</v>
      </c>
      <c r="E6" s="9" t="s">
        <v>7</v>
      </c>
      <c r="F6" s="135" t="s">
        <v>216</v>
      </c>
      <c r="G6" s="134" t="s">
        <v>221</v>
      </c>
      <c r="H6" s="135">
        <v>1</v>
      </c>
      <c r="I6" s="136">
        <v>7.52</v>
      </c>
      <c r="J6" s="121">
        <v>7.52</v>
      </c>
      <c r="K6" s="141">
        <v>0</v>
      </c>
      <c r="L6" s="142">
        <v>0</v>
      </c>
      <c r="M6" s="138" t="s">
        <v>191</v>
      </c>
    </row>
    <row r="7" spans="1:13" s="1" customFormat="1" ht="12.75" outlineLevel="2">
      <c r="A7" s="9">
        <v>606</v>
      </c>
      <c r="B7" s="9" t="s">
        <v>103</v>
      </c>
      <c r="C7" s="10" t="s">
        <v>105</v>
      </c>
      <c r="D7" s="11" t="s">
        <v>113</v>
      </c>
      <c r="E7" s="9" t="s">
        <v>7</v>
      </c>
      <c r="F7" s="135" t="s">
        <v>216</v>
      </c>
      <c r="G7" s="134" t="s">
        <v>222</v>
      </c>
      <c r="H7" s="135">
        <v>1</v>
      </c>
      <c r="I7" s="136">
        <v>7.52</v>
      </c>
      <c r="J7" s="121">
        <v>7.52</v>
      </c>
      <c r="K7" s="141">
        <v>0</v>
      </c>
      <c r="L7" s="142">
        <v>0</v>
      </c>
      <c r="M7" s="138" t="s">
        <v>191</v>
      </c>
    </row>
    <row r="8" spans="1:13" s="1" customFormat="1" ht="12.75" outlineLevel="2">
      <c r="A8" s="9">
        <v>607</v>
      </c>
      <c r="B8" s="9" t="s">
        <v>103</v>
      </c>
      <c r="C8" s="10" t="s">
        <v>104</v>
      </c>
      <c r="D8" s="11" t="s">
        <v>114</v>
      </c>
      <c r="E8" s="9" t="s">
        <v>7</v>
      </c>
      <c r="F8" s="135" t="s">
        <v>216</v>
      </c>
      <c r="G8" s="134" t="s">
        <v>223</v>
      </c>
      <c r="H8" s="135">
        <v>1</v>
      </c>
      <c r="I8" s="136">
        <v>7.52</v>
      </c>
      <c r="J8" s="121">
        <v>7.52</v>
      </c>
      <c r="K8" s="141">
        <v>0</v>
      </c>
      <c r="L8" s="142">
        <v>0</v>
      </c>
      <c r="M8" s="138" t="s">
        <v>191</v>
      </c>
    </row>
    <row r="9" spans="1:13" s="1" customFormat="1" ht="12.75" outlineLevel="2">
      <c r="A9" s="9">
        <v>608</v>
      </c>
      <c r="B9" s="9" t="s">
        <v>103</v>
      </c>
      <c r="C9" s="10" t="s">
        <v>112</v>
      </c>
      <c r="D9" s="11" t="s">
        <v>114</v>
      </c>
      <c r="E9" s="9" t="s">
        <v>7</v>
      </c>
      <c r="F9" s="135" t="s">
        <v>216</v>
      </c>
      <c r="G9" s="134" t="s">
        <v>224</v>
      </c>
      <c r="H9" s="135">
        <v>1</v>
      </c>
      <c r="I9" s="136">
        <v>7.52</v>
      </c>
      <c r="J9" s="121">
        <v>7.52</v>
      </c>
      <c r="K9" s="141">
        <v>0</v>
      </c>
      <c r="L9" s="142">
        <v>0</v>
      </c>
      <c r="M9" s="138" t="s">
        <v>191</v>
      </c>
    </row>
    <row r="10" spans="1:13" s="1" customFormat="1" ht="12.75" outlineLevel="2">
      <c r="A10" s="9">
        <v>609</v>
      </c>
      <c r="B10" s="9" t="s">
        <v>103</v>
      </c>
      <c r="C10" s="10" t="s">
        <v>105</v>
      </c>
      <c r="D10" s="11" t="s">
        <v>114</v>
      </c>
      <c r="E10" s="9" t="s">
        <v>7</v>
      </c>
      <c r="F10" s="135" t="s">
        <v>216</v>
      </c>
      <c r="G10" s="134" t="s">
        <v>225</v>
      </c>
      <c r="H10" s="135">
        <v>1</v>
      </c>
      <c r="I10" s="136">
        <v>7.52</v>
      </c>
      <c r="J10" s="121">
        <v>7.52</v>
      </c>
      <c r="K10" s="141">
        <v>0</v>
      </c>
      <c r="L10" s="142">
        <v>0</v>
      </c>
      <c r="M10" s="138" t="s">
        <v>191</v>
      </c>
    </row>
    <row r="11" spans="1:13" s="1" customFormat="1" ht="12.75" outlineLevel="2">
      <c r="A11" s="9">
        <v>610</v>
      </c>
      <c r="B11" s="9" t="s">
        <v>110</v>
      </c>
      <c r="C11" s="10" t="s">
        <v>104</v>
      </c>
      <c r="D11" s="11" t="s">
        <v>109</v>
      </c>
      <c r="E11" s="9" t="s">
        <v>7</v>
      </c>
      <c r="F11" s="135" t="s">
        <v>216</v>
      </c>
      <c r="G11" s="134" t="s">
        <v>226</v>
      </c>
      <c r="H11" s="135">
        <v>1</v>
      </c>
      <c r="I11" s="136">
        <v>21.2</v>
      </c>
      <c r="J11" s="121">
        <v>21.2</v>
      </c>
      <c r="K11" s="141">
        <v>0</v>
      </c>
      <c r="L11" s="142">
        <v>0</v>
      </c>
      <c r="M11" s="138" t="s">
        <v>191</v>
      </c>
    </row>
    <row r="12" spans="1:13" s="1" customFormat="1" ht="12.75" outlineLevel="2">
      <c r="A12" s="9">
        <v>611</v>
      </c>
      <c r="B12" s="9" t="s">
        <v>110</v>
      </c>
      <c r="C12" s="10" t="s">
        <v>112</v>
      </c>
      <c r="D12" s="11" t="s">
        <v>109</v>
      </c>
      <c r="E12" s="9" t="s">
        <v>7</v>
      </c>
      <c r="F12" s="135" t="s">
        <v>216</v>
      </c>
      <c r="G12" s="134" t="s">
        <v>227</v>
      </c>
      <c r="H12" s="135">
        <v>1</v>
      </c>
      <c r="I12" s="136">
        <v>21.2</v>
      </c>
      <c r="J12" s="121">
        <v>21.2</v>
      </c>
      <c r="K12" s="141">
        <v>0</v>
      </c>
      <c r="L12" s="142">
        <v>0</v>
      </c>
      <c r="M12" s="138" t="s">
        <v>191</v>
      </c>
    </row>
    <row r="13" spans="1:13" s="1" customFormat="1" ht="12.75" outlineLevel="2">
      <c r="A13" s="9">
        <v>612</v>
      </c>
      <c r="B13" s="9" t="s">
        <v>110</v>
      </c>
      <c r="C13" s="10" t="s">
        <v>105</v>
      </c>
      <c r="D13" s="11" t="s">
        <v>109</v>
      </c>
      <c r="E13" s="9" t="s">
        <v>7</v>
      </c>
      <c r="F13" s="135" t="s">
        <v>216</v>
      </c>
      <c r="G13" s="134" t="s">
        <v>228</v>
      </c>
      <c r="H13" s="135">
        <v>1</v>
      </c>
      <c r="I13" s="136">
        <v>21.2</v>
      </c>
      <c r="J13" s="121">
        <v>21.2</v>
      </c>
      <c r="K13" s="141">
        <v>0</v>
      </c>
      <c r="L13" s="142">
        <v>0</v>
      </c>
      <c r="M13" s="138" t="s">
        <v>191</v>
      </c>
    </row>
    <row r="14" spans="1:13" s="1" customFormat="1" ht="12.75" outlineLevel="2">
      <c r="A14" s="9">
        <v>613</v>
      </c>
      <c r="B14" s="9" t="s">
        <v>110</v>
      </c>
      <c r="C14" s="10" t="s">
        <v>104</v>
      </c>
      <c r="D14" s="11" t="s">
        <v>115</v>
      </c>
      <c r="E14" s="9" t="s">
        <v>7</v>
      </c>
      <c r="F14" s="135" t="s">
        <v>216</v>
      </c>
      <c r="G14" s="134" t="s">
        <v>229</v>
      </c>
      <c r="H14" s="135">
        <v>1</v>
      </c>
      <c r="I14" s="136">
        <v>21.2</v>
      </c>
      <c r="J14" s="121">
        <v>21.2</v>
      </c>
      <c r="K14" s="141">
        <v>0</v>
      </c>
      <c r="L14" s="142">
        <v>0</v>
      </c>
      <c r="M14" s="138" t="s">
        <v>191</v>
      </c>
    </row>
    <row r="15" spans="1:13" s="1" customFormat="1" ht="12.75" outlineLevel="2">
      <c r="A15" s="9">
        <v>614</v>
      </c>
      <c r="B15" s="9" t="s">
        <v>110</v>
      </c>
      <c r="C15" s="10" t="s">
        <v>112</v>
      </c>
      <c r="D15" s="11" t="s">
        <v>115</v>
      </c>
      <c r="E15" s="9" t="s">
        <v>7</v>
      </c>
      <c r="F15" s="135" t="s">
        <v>216</v>
      </c>
      <c r="G15" s="134" t="s">
        <v>230</v>
      </c>
      <c r="H15" s="135">
        <v>1</v>
      </c>
      <c r="I15" s="136">
        <v>21.2</v>
      </c>
      <c r="J15" s="121">
        <v>21.2</v>
      </c>
      <c r="K15" s="141">
        <v>0</v>
      </c>
      <c r="L15" s="142">
        <v>0</v>
      </c>
      <c r="M15" s="138" t="s">
        <v>191</v>
      </c>
    </row>
    <row r="16" spans="1:13" s="1" customFormat="1" ht="12.75" outlineLevel="2">
      <c r="A16" s="9">
        <v>615</v>
      </c>
      <c r="B16" s="9" t="s">
        <v>110</v>
      </c>
      <c r="C16" s="10" t="s">
        <v>105</v>
      </c>
      <c r="D16" s="11" t="s">
        <v>115</v>
      </c>
      <c r="E16" s="9" t="s">
        <v>7</v>
      </c>
      <c r="F16" s="135" t="s">
        <v>216</v>
      </c>
      <c r="G16" s="134" t="s">
        <v>231</v>
      </c>
      <c r="H16" s="135">
        <v>1</v>
      </c>
      <c r="I16" s="136">
        <v>21.2</v>
      </c>
      <c r="J16" s="121">
        <v>21.2</v>
      </c>
      <c r="K16" s="141">
        <v>0</v>
      </c>
      <c r="L16" s="142">
        <v>0</v>
      </c>
      <c r="M16" s="138" t="s">
        <v>191</v>
      </c>
    </row>
    <row r="17" spans="1:13" s="1" customFormat="1" ht="12.75" outlineLevel="2">
      <c r="A17" s="9">
        <v>616</v>
      </c>
      <c r="B17" s="9" t="s">
        <v>110</v>
      </c>
      <c r="C17" s="10" t="s">
        <v>104</v>
      </c>
      <c r="D17" s="11" t="s">
        <v>116</v>
      </c>
      <c r="E17" s="9" t="s">
        <v>7</v>
      </c>
      <c r="F17" s="135" t="s">
        <v>216</v>
      </c>
      <c r="G17" s="134" t="s">
        <v>232</v>
      </c>
      <c r="H17" s="135">
        <v>1</v>
      </c>
      <c r="I17" s="136">
        <v>21.2</v>
      </c>
      <c r="J17" s="121">
        <v>21.2</v>
      </c>
      <c r="K17" s="141">
        <v>0</v>
      </c>
      <c r="L17" s="142">
        <v>0</v>
      </c>
      <c r="M17" s="138" t="s">
        <v>191</v>
      </c>
    </row>
    <row r="18" spans="1:13" s="1" customFormat="1" ht="12.75" outlineLevel="2">
      <c r="A18" s="9">
        <v>617</v>
      </c>
      <c r="B18" s="9" t="s">
        <v>110</v>
      </c>
      <c r="C18" s="10" t="s">
        <v>112</v>
      </c>
      <c r="D18" s="11" t="s">
        <v>116</v>
      </c>
      <c r="E18" s="9" t="s">
        <v>7</v>
      </c>
      <c r="F18" s="135" t="s">
        <v>216</v>
      </c>
      <c r="G18" s="134" t="s">
        <v>233</v>
      </c>
      <c r="H18" s="135">
        <v>1</v>
      </c>
      <c r="I18" s="136">
        <v>21.2</v>
      </c>
      <c r="J18" s="121">
        <v>21.2</v>
      </c>
      <c r="K18" s="141">
        <v>0</v>
      </c>
      <c r="L18" s="142">
        <v>0</v>
      </c>
      <c r="M18" s="138" t="s">
        <v>191</v>
      </c>
    </row>
    <row r="19" spans="1:13" s="1" customFormat="1" ht="12.75" outlineLevel="2">
      <c r="A19" s="9">
        <v>618</v>
      </c>
      <c r="B19" s="9" t="s">
        <v>110</v>
      </c>
      <c r="C19" s="10" t="s">
        <v>105</v>
      </c>
      <c r="D19" s="11" t="s">
        <v>116</v>
      </c>
      <c r="E19" s="9" t="s">
        <v>7</v>
      </c>
      <c r="F19" s="135" t="s">
        <v>216</v>
      </c>
      <c r="G19" s="134" t="s">
        <v>234</v>
      </c>
      <c r="H19" s="135">
        <v>1</v>
      </c>
      <c r="I19" s="136">
        <v>21.2</v>
      </c>
      <c r="J19" s="121">
        <v>21.2</v>
      </c>
      <c r="K19" s="141">
        <v>0</v>
      </c>
      <c r="L19" s="142">
        <v>0</v>
      </c>
      <c r="M19" s="138" t="s">
        <v>191</v>
      </c>
    </row>
    <row r="20" spans="1:13" s="1" customFormat="1" ht="12.75" outlineLevel="2">
      <c r="A20" s="9">
        <v>619</v>
      </c>
      <c r="B20" s="9" t="s">
        <v>117</v>
      </c>
      <c r="C20" s="10" t="s">
        <v>104</v>
      </c>
      <c r="D20" s="11" t="s">
        <v>109</v>
      </c>
      <c r="E20" s="9" t="s">
        <v>7</v>
      </c>
      <c r="F20" s="135" t="s">
        <v>216</v>
      </c>
      <c r="G20" s="134" t="s">
        <v>235</v>
      </c>
      <c r="H20" s="135">
        <v>1</v>
      </c>
      <c r="I20" s="136">
        <v>15.95</v>
      </c>
      <c r="J20" s="121">
        <v>15.95</v>
      </c>
      <c r="K20" s="141">
        <v>0</v>
      </c>
      <c r="L20" s="142">
        <v>0</v>
      </c>
      <c r="M20" s="138" t="s">
        <v>191</v>
      </c>
    </row>
    <row r="21" spans="1:13" s="1" customFormat="1" ht="12.75" outlineLevel="2">
      <c r="A21" s="9">
        <v>620</v>
      </c>
      <c r="B21" s="9" t="s">
        <v>117</v>
      </c>
      <c r="C21" s="10" t="s">
        <v>112</v>
      </c>
      <c r="D21" s="11" t="s">
        <v>109</v>
      </c>
      <c r="E21" s="9" t="s">
        <v>7</v>
      </c>
      <c r="F21" s="135" t="s">
        <v>216</v>
      </c>
      <c r="G21" s="134" t="s">
        <v>236</v>
      </c>
      <c r="H21" s="135">
        <v>1</v>
      </c>
      <c r="I21" s="136">
        <v>15.95</v>
      </c>
      <c r="J21" s="121">
        <v>15.95</v>
      </c>
      <c r="K21" s="141">
        <v>0</v>
      </c>
      <c r="L21" s="142">
        <v>0</v>
      </c>
      <c r="M21" s="138" t="s">
        <v>191</v>
      </c>
    </row>
    <row r="22" spans="1:13" s="1" customFormat="1" ht="12.75" outlineLevel="2">
      <c r="A22" s="9">
        <v>621</v>
      </c>
      <c r="B22" s="9" t="s">
        <v>117</v>
      </c>
      <c r="C22" s="10" t="s">
        <v>105</v>
      </c>
      <c r="D22" s="11" t="s">
        <v>109</v>
      </c>
      <c r="E22" s="9" t="s">
        <v>7</v>
      </c>
      <c r="F22" s="135" t="s">
        <v>216</v>
      </c>
      <c r="G22" s="134" t="s">
        <v>237</v>
      </c>
      <c r="H22" s="135">
        <v>1</v>
      </c>
      <c r="I22" s="136">
        <v>15.95</v>
      </c>
      <c r="J22" s="121">
        <v>15.95</v>
      </c>
      <c r="K22" s="141">
        <v>0</v>
      </c>
      <c r="L22" s="142">
        <v>0</v>
      </c>
      <c r="M22" s="138" t="s">
        <v>191</v>
      </c>
    </row>
    <row r="23" spans="1:13" s="1" customFormat="1" ht="12.75" outlineLevel="2">
      <c r="A23" s="9">
        <v>622</v>
      </c>
      <c r="B23" s="9" t="s">
        <v>117</v>
      </c>
      <c r="C23" s="10" t="s">
        <v>104</v>
      </c>
      <c r="D23" s="11" t="s">
        <v>115</v>
      </c>
      <c r="E23" s="9" t="s">
        <v>7</v>
      </c>
      <c r="F23" s="135" t="s">
        <v>216</v>
      </c>
      <c r="G23" s="134" t="s">
        <v>238</v>
      </c>
      <c r="H23" s="135">
        <v>1</v>
      </c>
      <c r="I23" s="136">
        <v>15.95</v>
      </c>
      <c r="J23" s="121">
        <v>15.95</v>
      </c>
      <c r="K23" s="141">
        <v>0</v>
      </c>
      <c r="L23" s="142">
        <v>0</v>
      </c>
      <c r="M23" s="138" t="s">
        <v>191</v>
      </c>
    </row>
    <row r="24" spans="1:13" s="1" customFormat="1" ht="12.75" outlineLevel="2">
      <c r="A24" s="9">
        <v>623</v>
      </c>
      <c r="B24" s="9" t="s">
        <v>117</v>
      </c>
      <c r="C24" s="10" t="s">
        <v>112</v>
      </c>
      <c r="D24" s="11" t="s">
        <v>115</v>
      </c>
      <c r="E24" s="9" t="s">
        <v>7</v>
      </c>
      <c r="F24" s="135" t="s">
        <v>216</v>
      </c>
      <c r="G24" s="134" t="s">
        <v>239</v>
      </c>
      <c r="H24" s="135">
        <v>1</v>
      </c>
      <c r="I24" s="136">
        <v>15.95</v>
      </c>
      <c r="J24" s="121">
        <v>15.95</v>
      </c>
      <c r="K24" s="141">
        <v>0</v>
      </c>
      <c r="L24" s="142">
        <v>0</v>
      </c>
      <c r="M24" s="138" t="s">
        <v>191</v>
      </c>
    </row>
    <row r="25" spans="1:13" s="1" customFormat="1" ht="12.75" outlineLevel="2">
      <c r="A25" s="9">
        <v>624</v>
      </c>
      <c r="B25" s="9" t="s">
        <v>117</v>
      </c>
      <c r="C25" s="10" t="s">
        <v>105</v>
      </c>
      <c r="D25" s="11" t="s">
        <v>115</v>
      </c>
      <c r="E25" s="9" t="s">
        <v>7</v>
      </c>
      <c r="F25" s="135" t="s">
        <v>216</v>
      </c>
      <c r="G25" s="134" t="s">
        <v>240</v>
      </c>
      <c r="H25" s="135">
        <v>1</v>
      </c>
      <c r="I25" s="136">
        <v>15.95</v>
      </c>
      <c r="J25" s="121">
        <v>15.95</v>
      </c>
      <c r="K25" s="141">
        <v>0</v>
      </c>
      <c r="L25" s="142">
        <v>0</v>
      </c>
      <c r="M25" s="138" t="s">
        <v>191</v>
      </c>
    </row>
    <row r="26" spans="1:13" s="1" customFormat="1" ht="12.75" outlineLevel="2">
      <c r="A26" s="9">
        <v>625</v>
      </c>
      <c r="B26" s="9" t="s">
        <v>117</v>
      </c>
      <c r="C26" s="10" t="s">
        <v>104</v>
      </c>
      <c r="D26" s="11" t="s">
        <v>116</v>
      </c>
      <c r="E26" s="9" t="s">
        <v>7</v>
      </c>
      <c r="F26" s="135" t="s">
        <v>216</v>
      </c>
      <c r="G26" s="134" t="s">
        <v>241</v>
      </c>
      <c r="H26" s="135">
        <v>1</v>
      </c>
      <c r="I26" s="136">
        <v>15.95</v>
      </c>
      <c r="J26" s="121">
        <v>15.95</v>
      </c>
      <c r="K26" s="141">
        <v>0</v>
      </c>
      <c r="L26" s="142">
        <v>0</v>
      </c>
      <c r="M26" s="138" t="s">
        <v>191</v>
      </c>
    </row>
    <row r="27" spans="1:13" s="1" customFormat="1" ht="12.75" outlineLevel="2">
      <c r="A27" s="9">
        <v>626</v>
      </c>
      <c r="B27" s="9" t="s">
        <v>117</v>
      </c>
      <c r="C27" s="10" t="s">
        <v>112</v>
      </c>
      <c r="D27" s="11" t="s">
        <v>116</v>
      </c>
      <c r="E27" s="9" t="s">
        <v>7</v>
      </c>
      <c r="F27" s="135" t="s">
        <v>216</v>
      </c>
      <c r="G27" s="134" t="s">
        <v>242</v>
      </c>
      <c r="H27" s="135">
        <v>1</v>
      </c>
      <c r="I27" s="136">
        <v>15.95</v>
      </c>
      <c r="J27" s="121">
        <v>15.95</v>
      </c>
      <c r="K27" s="141">
        <v>0</v>
      </c>
      <c r="L27" s="142">
        <v>0</v>
      </c>
      <c r="M27" s="138" t="s">
        <v>191</v>
      </c>
    </row>
    <row r="28" spans="1:13" s="1" customFormat="1" ht="12.75" outlineLevel="2">
      <c r="A28" s="9">
        <v>627</v>
      </c>
      <c r="B28" s="9" t="s">
        <v>117</v>
      </c>
      <c r="C28" s="10" t="s">
        <v>105</v>
      </c>
      <c r="D28" s="11" t="s">
        <v>116</v>
      </c>
      <c r="E28" s="9" t="s">
        <v>7</v>
      </c>
      <c r="F28" s="135" t="s">
        <v>216</v>
      </c>
      <c r="G28" s="134" t="s">
        <v>243</v>
      </c>
      <c r="H28" s="135">
        <v>1</v>
      </c>
      <c r="I28" s="136">
        <v>15.95</v>
      </c>
      <c r="J28" s="121">
        <v>15.95</v>
      </c>
      <c r="K28" s="141">
        <v>0</v>
      </c>
      <c r="L28" s="142">
        <v>0</v>
      </c>
      <c r="M28" s="138" t="s">
        <v>191</v>
      </c>
    </row>
    <row r="29" spans="1:13" s="1" customFormat="1" ht="12.75" outlineLevel="2">
      <c r="A29" s="9">
        <v>628</v>
      </c>
      <c r="B29" s="9" t="s">
        <v>106</v>
      </c>
      <c r="C29" s="10" t="s">
        <v>104</v>
      </c>
      <c r="D29" s="11"/>
      <c r="E29" s="9" t="s">
        <v>7</v>
      </c>
      <c r="F29" s="135" t="s">
        <v>473</v>
      </c>
      <c r="G29" s="134" t="s">
        <v>244</v>
      </c>
      <c r="H29" s="135">
        <v>1</v>
      </c>
      <c r="I29" s="136">
        <v>17.25</v>
      </c>
      <c r="J29" s="121">
        <v>17.25</v>
      </c>
      <c r="K29" s="141">
        <v>0</v>
      </c>
      <c r="L29" s="142">
        <v>0</v>
      </c>
      <c r="M29" s="138" t="s">
        <v>191</v>
      </c>
    </row>
    <row r="30" spans="1:13" s="1" customFormat="1" ht="12.75" outlineLevel="2">
      <c r="A30" s="9">
        <v>629</v>
      </c>
      <c r="B30" s="9" t="s">
        <v>106</v>
      </c>
      <c r="C30" s="10" t="s">
        <v>112</v>
      </c>
      <c r="D30" s="11"/>
      <c r="E30" s="9" t="s">
        <v>7</v>
      </c>
      <c r="F30" s="135" t="s">
        <v>473</v>
      </c>
      <c r="G30" s="134" t="s">
        <v>245</v>
      </c>
      <c r="H30" s="135">
        <v>1</v>
      </c>
      <c r="I30" s="136">
        <v>17.25</v>
      </c>
      <c r="J30" s="121">
        <v>17.25</v>
      </c>
      <c r="K30" s="141">
        <v>0</v>
      </c>
      <c r="L30" s="142">
        <v>0</v>
      </c>
      <c r="M30" s="138" t="s">
        <v>191</v>
      </c>
    </row>
    <row r="31" spans="1:13" s="1" customFormat="1" ht="12.75" outlineLevel="2">
      <c r="A31" s="9">
        <v>630</v>
      </c>
      <c r="B31" s="9" t="s">
        <v>106</v>
      </c>
      <c r="C31" s="10" t="s">
        <v>105</v>
      </c>
      <c r="D31" s="11"/>
      <c r="E31" s="9" t="s">
        <v>7</v>
      </c>
      <c r="F31" s="135" t="s">
        <v>473</v>
      </c>
      <c r="G31" s="134" t="s">
        <v>246</v>
      </c>
      <c r="H31" s="135">
        <v>1</v>
      </c>
      <c r="I31" s="136">
        <v>17.25</v>
      </c>
      <c r="J31" s="121">
        <v>17.25</v>
      </c>
      <c r="K31" s="141">
        <v>0</v>
      </c>
      <c r="L31" s="142">
        <v>0</v>
      </c>
      <c r="M31" s="138" t="s">
        <v>191</v>
      </c>
    </row>
    <row r="32" spans="1:13" s="1" customFormat="1" ht="12.75" outlineLevel="2">
      <c r="A32" s="9">
        <v>631</v>
      </c>
      <c r="B32" s="9" t="s">
        <v>107</v>
      </c>
      <c r="C32" s="10" t="s">
        <v>104</v>
      </c>
      <c r="D32" s="11"/>
      <c r="E32" s="9" t="s">
        <v>7</v>
      </c>
      <c r="F32" s="135" t="s">
        <v>473</v>
      </c>
      <c r="G32" s="134" t="s">
        <v>247</v>
      </c>
      <c r="H32" s="135">
        <v>1</v>
      </c>
      <c r="I32" s="136">
        <v>25.95</v>
      </c>
      <c r="J32" s="121">
        <v>25.95</v>
      </c>
      <c r="K32" s="141">
        <v>0</v>
      </c>
      <c r="L32" s="142">
        <v>0</v>
      </c>
      <c r="M32" s="138" t="s">
        <v>191</v>
      </c>
    </row>
    <row r="33" spans="1:13" s="1" customFormat="1" ht="12.75" outlineLevel="2">
      <c r="A33" s="9">
        <v>632</v>
      </c>
      <c r="B33" s="9" t="s">
        <v>107</v>
      </c>
      <c r="C33" s="10" t="s">
        <v>112</v>
      </c>
      <c r="D33" s="11"/>
      <c r="E33" s="9" t="s">
        <v>7</v>
      </c>
      <c r="F33" s="135" t="s">
        <v>473</v>
      </c>
      <c r="G33" s="134" t="s">
        <v>248</v>
      </c>
      <c r="H33" s="135">
        <v>1</v>
      </c>
      <c r="I33" s="136">
        <v>25.95</v>
      </c>
      <c r="J33" s="121">
        <v>25.95</v>
      </c>
      <c r="K33" s="141">
        <v>0</v>
      </c>
      <c r="L33" s="142">
        <v>0</v>
      </c>
      <c r="M33" s="138" t="s">
        <v>191</v>
      </c>
    </row>
    <row r="34" spans="1:13" s="1" customFormat="1" ht="12.75" outlineLevel="2">
      <c r="A34" s="9">
        <v>633</v>
      </c>
      <c r="B34" s="9" t="s">
        <v>107</v>
      </c>
      <c r="C34" s="10" t="s">
        <v>105</v>
      </c>
      <c r="D34" s="11"/>
      <c r="E34" s="9" t="s">
        <v>7</v>
      </c>
      <c r="F34" s="135" t="s">
        <v>473</v>
      </c>
      <c r="G34" s="134" t="s">
        <v>249</v>
      </c>
      <c r="H34" s="135">
        <v>1</v>
      </c>
      <c r="I34" s="136">
        <v>25.95</v>
      </c>
      <c r="J34" s="121">
        <v>25.95</v>
      </c>
      <c r="K34" s="141">
        <v>0</v>
      </c>
      <c r="L34" s="142">
        <v>0</v>
      </c>
      <c r="M34" s="138" t="s">
        <v>191</v>
      </c>
    </row>
  </sheetData>
  <sheetProtection/>
  <autoFilter ref="A1:N34"/>
  <printOptions horizontalCentered="1"/>
  <pageMargins left="0.2" right="0.2" top="1" bottom="0.2" header="0.3" footer="0.3"/>
  <pageSetup horizontalDpi="600" verticalDpi="600" orientation="landscape" r:id="rId1"/>
  <headerFooter>
    <oddHeader xml:space="preserve">&amp;L&amp;"Arial,Bold"&amp;11EPC/META/OMERESA/STARK
Transportation Supply Bid - Seat Covers and Foams&amp;R&amp;"Arial,Bold"&amp;11Pricing:  March 1, 2022 - February 28, 2023
  </oddHeader>
  </headerFooter>
</worksheet>
</file>

<file path=xl/worksheets/sheet7.xml><?xml version="1.0" encoding="utf-8"?>
<worksheet xmlns="http://schemas.openxmlformats.org/spreadsheetml/2006/main" xmlns:r="http://schemas.openxmlformats.org/officeDocument/2006/relationships">
  <sheetPr>
    <tabColor theme="6" tint="-0.24997000396251678"/>
    <outlinePr summaryBelow="0"/>
  </sheetPr>
  <dimension ref="A1:Q195"/>
  <sheetViews>
    <sheetView view="pageBreakPreview" zoomScaleSheetLayoutView="100" zoomScalePageLayoutView="0" workbookViewId="0" topLeftCell="A1">
      <pane ySplit="1" topLeftCell="A2" activePane="bottomLeft" state="frozen"/>
      <selection pane="topLeft" activeCell="A1" sqref="A1"/>
      <selection pane="bottomLeft" activeCell="M1" sqref="M1:N16384"/>
    </sheetView>
  </sheetViews>
  <sheetFormatPr defaultColWidth="9.140625" defaultRowHeight="12.75" outlineLevelRow="2"/>
  <cols>
    <col min="1" max="1" width="5.57421875" style="8" customWidth="1"/>
    <col min="2" max="2" width="15.57421875" style="8" customWidth="1"/>
    <col min="3" max="3" width="17.7109375" style="7" customWidth="1"/>
    <col min="4" max="4" width="11.28125" style="33" customWidth="1"/>
    <col min="5" max="5" width="11.7109375" style="8" customWidth="1"/>
    <col min="6" max="6" width="12.57421875" style="8" bestFit="1" customWidth="1"/>
    <col min="7" max="7" width="3.7109375" style="8" bestFit="1" customWidth="1"/>
    <col min="8" max="8" width="6.57421875" style="8" customWidth="1"/>
    <col min="9" max="9" width="10.28125" style="8" customWidth="1"/>
    <col min="10" max="10" width="5.421875" style="8" customWidth="1"/>
    <col min="11" max="11" width="8.8515625" style="82" hidden="1" customWidth="1"/>
    <col min="12" max="12" width="8.8515625" style="31" customWidth="1"/>
    <col min="13" max="13" width="8.8515625" style="82" hidden="1" customWidth="1"/>
    <col min="14" max="14" width="8.8515625" style="119" hidden="1" customWidth="1"/>
    <col min="15" max="15" width="19.57421875" style="7" customWidth="1"/>
    <col min="16" max="16" width="8.8515625" style="35" customWidth="1"/>
    <col min="17" max="17" width="0" style="33" hidden="1" customWidth="1"/>
    <col min="18" max="16384" width="8.8515625" style="33" customWidth="1"/>
  </cols>
  <sheetData>
    <row r="1" spans="1:17" s="8" customFormat="1" ht="26.25">
      <c r="A1" s="131" t="s">
        <v>57</v>
      </c>
      <c r="B1" s="131" t="s">
        <v>0</v>
      </c>
      <c r="C1" s="131" t="s">
        <v>1</v>
      </c>
      <c r="D1" s="131" t="s">
        <v>4</v>
      </c>
      <c r="E1" s="131" t="s">
        <v>61</v>
      </c>
      <c r="F1" s="131" t="s">
        <v>62</v>
      </c>
      <c r="G1" s="131" t="s">
        <v>64</v>
      </c>
      <c r="H1" s="131" t="s">
        <v>75</v>
      </c>
      <c r="I1" s="131" t="s">
        <v>63</v>
      </c>
      <c r="J1" s="131" t="s">
        <v>402</v>
      </c>
      <c r="K1" s="132" t="s">
        <v>833</v>
      </c>
      <c r="L1" s="132" t="s">
        <v>832</v>
      </c>
      <c r="M1" s="132" t="s">
        <v>834</v>
      </c>
      <c r="N1" s="133" t="s">
        <v>835</v>
      </c>
      <c r="O1" s="131" t="s">
        <v>401</v>
      </c>
      <c r="P1" s="131" t="s">
        <v>165</v>
      </c>
      <c r="Q1" s="82" t="s">
        <v>398</v>
      </c>
    </row>
    <row r="2" spans="1:17" s="44" customFormat="1" ht="3" customHeight="1">
      <c r="A2" s="36" t="s">
        <v>400</v>
      </c>
      <c r="B2" s="37"/>
      <c r="C2" s="37"/>
      <c r="D2" s="38"/>
      <c r="E2" s="39"/>
      <c r="F2" s="39"/>
      <c r="G2" s="40"/>
      <c r="H2" s="39"/>
      <c r="I2" s="40"/>
      <c r="J2" s="40"/>
      <c r="K2" s="117"/>
      <c r="L2" s="41"/>
      <c r="M2" s="117"/>
      <c r="N2" s="118"/>
      <c r="O2" s="42"/>
      <c r="P2" s="43"/>
      <c r="Q2" s="44">
        <f>SUBTOTAL(3,Q3:Q192)</f>
        <v>0</v>
      </c>
    </row>
    <row r="3" spans="1:16" s="34" customFormat="1" ht="26.25" outlineLevel="2">
      <c r="A3" s="12">
        <v>501</v>
      </c>
      <c r="B3" s="13" t="s">
        <v>5</v>
      </c>
      <c r="C3" s="13" t="s">
        <v>8</v>
      </c>
      <c r="D3" s="32" t="s">
        <v>65</v>
      </c>
      <c r="E3" s="12" t="s">
        <v>70</v>
      </c>
      <c r="F3" s="12" t="s">
        <v>77</v>
      </c>
      <c r="G3" s="143">
        <v>14</v>
      </c>
      <c r="H3" s="12" t="s">
        <v>76</v>
      </c>
      <c r="I3" s="143">
        <v>138792674</v>
      </c>
      <c r="J3" s="143">
        <v>1</v>
      </c>
      <c r="K3" s="144">
        <v>315</v>
      </c>
      <c r="L3" s="145">
        <v>399.98</v>
      </c>
      <c r="M3" s="144">
        <f>SUM(L3-K3)</f>
        <v>84.98000000000002</v>
      </c>
      <c r="N3" s="146">
        <f>SUM(L3/K3)-1</f>
        <v>0.2697777777777779</v>
      </c>
      <c r="O3" s="147" t="s">
        <v>250</v>
      </c>
      <c r="P3" s="148" t="s">
        <v>340</v>
      </c>
    </row>
    <row r="4" spans="1:16" s="34" customFormat="1" ht="26.25" outlineLevel="2">
      <c r="A4" s="12">
        <v>501</v>
      </c>
      <c r="B4" s="13" t="s">
        <v>5</v>
      </c>
      <c r="C4" s="13"/>
      <c r="D4" s="32" t="s">
        <v>65</v>
      </c>
      <c r="E4" s="12" t="s">
        <v>70</v>
      </c>
      <c r="F4" s="12" t="s">
        <v>77</v>
      </c>
      <c r="G4" s="143">
        <v>14</v>
      </c>
      <c r="H4" s="12" t="s">
        <v>76</v>
      </c>
      <c r="I4" s="143">
        <v>138792674</v>
      </c>
      <c r="J4" s="143"/>
      <c r="K4" s="144">
        <v>333.9</v>
      </c>
      <c r="L4" s="145" t="s">
        <v>836</v>
      </c>
      <c r="M4" s="144" t="s">
        <v>635</v>
      </c>
      <c r="N4" s="146" t="s">
        <v>635</v>
      </c>
      <c r="O4" s="147" t="s">
        <v>250</v>
      </c>
      <c r="P4" s="148" t="s">
        <v>269</v>
      </c>
    </row>
    <row r="5" spans="1:17" s="44" customFormat="1" ht="3" customHeight="1" outlineLevel="1">
      <c r="A5" s="36" t="s">
        <v>530</v>
      </c>
      <c r="B5" s="37"/>
      <c r="C5" s="37"/>
      <c r="D5" s="45"/>
      <c r="E5" s="39"/>
      <c r="F5" s="40"/>
      <c r="G5" s="40"/>
      <c r="H5" s="40"/>
      <c r="I5" s="40"/>
      <c r="J5" s="40"/>
      <c r="K5" s="117"/>
      <c r="L5" s="41"/>
      <c r="M5" s="117"/>
      <c r="N5" s="118"/>
      <c r="O5" s="42"/>
      <c r="P5" s="43"/>
      <c r="Q5" s="44">
        <f>SUBTOTAL(3,Q6:Q7)</f>
        <v>0</v>
      </c>
    </row>
    <row r="6" spans="1:16" s="34" customFormat="1" ht="12.75" outlineLevel="2">
      <c r="A6" s="12">
        <v>502</v>
      </c>
      <c r="B6" s="13" t="s">
        <v>5</v>
      </c>
      <c r="C6" s="13"/>
      <c r="D6" s="149" t="s">
        <v>355</v>
      </c>
      <c r="E6" s="12" t="s">
        <v>70</v>
      </c>
      <c r="F6" s="143" t="s">
        <v>356</v>
      </c>
      <c r="G6" s="143"/>
      <c r="H6" s="143" t="s">
        <v>76</v>
      </c>
      <c r="I6" s="143">
        <v>3002488</v>
      </c>
      <c r="J6" s="143">
        <v>1</v>
      </c>
      <c r="K6" s="144">
        <v>268.44</v>
      </c>
      <c r="L6" s="145">
        <v>325.13</v>
      </c>
      <c r="M6" s="144">
        <f>SUM(L6-K6)</f>
        <v>56.69</v>
      </c>
      <c r="N6" s="146">
        <f>SUM(L6/K6)-1</f>
        <v>0.21118313217106244</v>
      </c>
      <c r="O6" s="147"/>
      <c r="P6" s="148" t="s">
        <v>368</v>
      </c>
    </row>
    <row r="7" spans="1:16" s="34" customFormat="1" ht="26.25" outlineLevel="2">
      <c r="A7" s="12">
        <v>502</v>
      </c>
      <c r="B7" s="13" t="s">
        <v>5</v>
      </c>
      <c r="C7" s="13"/>
      <c r="D7" s="149" t="s">
        <v>65</v>
      </c>
      <c r="E7" s="12" t="s">
        <v>70</v>
      </c>
      <c r="F7" s="143" t="s">
        <v>251</v>
      </c>
      <c r="G7" s="143">
        <v>14</v>
      </c>
      <c r="H7" s="143" t="s">
        <v>76</v>
      </c>
      <c r="I7" s="143">
        <v>138792737</v>
      </c>
      <c r="J7" s="143">
        <v>2</v>
      </c>
      <c r="K7" s="144">
        <v>288.75</v>
      </c>
      <c r="L7" s="145">
        <v>349.97</v>
      </c>
      <c r="M7" s="144">
        <f>SUM(L7-K7)</f>
        <v>61.22000000000003</v>
      </c>
      <c r="N7" s="146">
        <f>SUM(L7/K7)-1</f>
        <v>0.21201731601731622</v>
      </c>
      <c r="O7" s="147" t="s">
        <v>252</v>
      </c>
      <c r="P7" s="148" t="s">
        <v>269</v>
      </c>
    </row>
    <row r="8" spans="1:17" s="44" customFormat="1" ht="3" customHeight="1" outlineLevel="1">
      <c r="A8" s="36" t="s">
        <v>529</v>
      </c>
      <c r="B8" s="37"/>
      <c r="C8" s="37"/>
      <c r="D8" s="38"/>
      <c r="E8" s="39"/>
      <c r="F8" s="39"/>
      <c r="G8" s="40"/>
      <c r="H8" s="39"/>
      <c r="I8" s="40"/>
      <c r="J8" s="40"/>
      <c r="K8" s="117"/>
      <c r="L8" s="41"/>
      <c r="M8" s="117"/>
      <c r="N8" s="118"/>
      <c r="O8" s="42"/>
      <c r="P8" s="43"/>
      <c r="Q8" s="44">
        <f>SUBTOTAL(3,Q9:Q10)</f>
        <v>0</v>
      </c>
    </row>
    <row r="9" spans="1:16" s="34" customFormat="1" ht="26.25" outlineLevel="2">
      <c r="A9" s="12">
        <v>503</v>
      </c>
      <c r="B9" s="13" t="s">
        <v>5</v>
      </c>
      <c r="C9" s="13" t="s">
        <v>8</v>
      </c>
      <c r="D9" s="32" t="s">
        <v>65</v>
      </c>
      <c r="E9" s="12" t="s">
        <v>70</v>
      </c>
      <c r="F9" s="12" t="s">
        <v>77</v>
      </c>
      <c r="G9" s="143">
        <v>14</v>
      </c>
      <c r="H9" s="12" t="s">
        <v>76</v>
      </c>
      <c r="I9" s="143">
        <v>138792737</v>
      </c>
      <c r="J9" s="143"/>
      <c r="K9" s="144">
        <v>288.75</v>
      </c>
      <c r="L9" s="145" t="s">
        <v>836</v>
      </c>
      <c r="M9" s="144" t="s">
        <v>635</v>
      </c>
      <c r="N9" s="146" t="s">
        <v>635</v>
      </c>
      <c r="O9" s="147" t="s">
        <v>252</v>
      </c>
      <c r="P9" s="148" t="s">
        <v>269</v>
      </c>
    </row>
    <row r="10" spans="1:16" s="34" customFormat="1" ht="26.25" outlineLevel="2">
      <c r="A10" s="12">
        <v>503</v>
      </c>
      <c r="B10" s="13" t="s">
        <v>5</v>
      </c>
      <c r="C10" s="13" t="s">
        <v>8</v>
      </c>
      <c r="D10" s="32" t="s">
        <v>65</v>
      </c>
      <c r="E10" s="12" t="s">
        <v>70</v>
      </c>
      <c r="F10" s="12" t="s">
        <v>77</v>
      </c>
      <c r="G10" s="143">
        <v>14</v>
      </c>
      <c r="H10" s="12" t="s">
        <v>76</v>
      </c>
      <c r="I10" s="143">
        <v>138792737</v>
      </c>
      <c r="J10" s="143">
        <v>1</v>
      </c>
      <c r="K10" s="144">
        <v>275</v>
      </c>
      <c r="L10" s="145">
        <v>349.97</v>
      </c>
      <c r="M10" s="144">
        <f>SUM(L10-K10)</f>
        <v>74.97000000000003</v>
      </c>
      <c r="N10" s="146">
        <f>SUM(L10/K10)-1</f>
        <v>0.27261818181818187</v>
      </c>
      <c r="O10" s="147" t="s">
        <v>252</v>
      </c>
      <c r="P10" s="148" t="s">
        <v>340</v>
      </c>
    </row>
    <row r="11" spans="1:17" s="44" customFormat="1" ht="3" customHeight="1" outlineLevel="1">
      <c r="A11" s="36" t="s">
        <v>528</v>
      </c>
      <c r="B11" s="37"/>
      <c r="C11" s="37"/>
      <c r="D11" s="45"/>
      <c r="E11" s="39"/>
      <c r="F11" s="40"/>
      <c r="G11" s="40"/>
      <c r="H11" s="40"/>
      <c r="I11" s="40"/>
      <c r="J11" s="40"/>
      <c r="K11" s="117"/>
      <c r="L11" s="41"/>
      <c r="M11" s="117"/>
      <c r="N11" s="118"/>
      <c r="O11" s="42"/>
      <c r="P11" s="43"/>
      <c r="Q11" s="44">
        <f>SUBTOTAL(3,Q12:Q12)</f>
        <v>0</v>
      </c>
    </row>
    <row r="12" spans="1:16" s="34" customFormat="1" ht="26.25" outlineLevel="2">
      <c r="A12" s="12">
        <v>504</v>
      </c>
      <c r="B12" s="13" t="s">
        <v>5</v>
      </c>
      <c r="C12" s="13"/>
      <c r="D12" s="149" t="s">
        <v>65</v>
      </c>
      <c r="E12" s="12" t="s">
        <v>70</v>
      </c>
      <c r="F12" s="143" t="s">
        <v>253</v>
      </c>
      <c r="G12" s="143">
        <v>14</v>
      </c>
      <c r="H12" s="143" t="s">
        <v>76</v>
      </c>
      <c r="I12" s="143">
        <v>138792674</v>
      </c>
      <c r="J12" s="143">
        <v>1</v>
      </c>
      <c r="K12" s="144">
        <v>333.9</v>
      </c>
      <c r="L12" s="145">
        <v>399.98</v>
      </c>
      <c r="M12" s="144">
        <f>SUM(L12-K12)</f>
        <v>66.08000000000004</v>
      </c>
      <c r="N12" s="146">
        <f>SUM(L12/K12)-1</f>
        <v>0.19790356394129982</v>
      </c>
      <c r="O12" s="147" t="s">
        <v>250</v>
      </c>
      <c r="P12" s="148" t="s">
        <v>269</v>
      </c>
    </row>
    <row r="13" spans="1:17" s="44" customFormat="1" ht="3" customHeight="1" outlineLevel="1">
      <c r="A13" s="36" t="s">
        <v>527</v>
      </c>
      <c r="B13" s="37"/>
      <c r="C13" s="37"/>
      <c r="D13" s="38"/>
      <c r="E13" s="39"/>
      <c r="F13" s="39"/>
      <c r="G13" s="39"/>
      <c r="H13" s="40"/>
      <c r="I13" s="40"/>
      <c r="J13" s="40"/>
      <c r="K13" s="117"/>
      <c r="L13" s="41"/>
      <c r="M13" s="117"/>
      <c r="N13" s="118"/>
      <c r="O13" s="42"/>
      <c r="P13" s="43"/>
      <c r="Q13" s="44">
        <f>SUBTOTAL(3,Q14:Q15)</f>
        <v>0</v>
      </c>
    </row>
    <row r="14" spans="1:16" s="34" customFormat="1" ht="26.25" outlineLevel="2">
      <c r="A14" s="12">
        <v>505</v>
      </c>
      <c r="B14" s="13" t="s">
        <v>5</v>
      </c>
      <c r="C14" s="13" t="s">
        <v>39</v>
      </c>
      <c r="D14" s="32" t="s">
        <v>65</v>
      </c>
      <c r="E14" s="12" t="s">
        <v>70</v>
      </c>
      <c r="F14" s="12" t="s">
        <v>164</v>
      </c>
      <c r="G14" s="12">
        <v>12</v>
      </c>
      <c r="H14" s="143" t="s">
        <v>76</v>
      </c>
      <c r="I14" s="143">
        <v>138948265</v>
      </c>
      <c r="J14" s="143"/>
      <c r="K14" s="144">
        <v>299.25</v>
      </c>
      <c r="L14" s="145" t="s">
        <v>836</v>
      </c>
      <c r="M14" s="144" t="s">
        <v>635</v>
      </c>
      <c r="N14" s="146" t="s">
        <v>635</v>
      </c>
      <c r="O14" s="147" t="s">
        <v>254</v>
      </c>
      <c r="P14" s="148" t="s">
        <v>269</v>
      </c>
    </row>
    <row r="15" spans="1:16" s="34" customFormat="1" ht="26.25" outlineLevel="2">
      <c r="A15" s="12">
        <v>505</v>
      </c>
      <c r="B15" s="13" t="s">
        <v>5</v>
      </c>
      <c r="C15" s="13" t="s">
        <v>39</v>
      </c>
      <c r="D15" s="32" t="s">
        <v>65</v>
      </c>
      <c r="E15" s="12" t="s">
        <v>70</v>
      </c>
      <c r="F15" s="12" t="s">
        <v>164</v>
      </c>
      <c r="G15" s="12">
        <v>12</v>
      </c>
      <c r="H15" s="143" t="s">
        <v>76</v>
      </c>
      <c r="I15" s="143">
        <v>138948265</v>
      </c>
      <c r="J15" s="143">
        <v>1</v>
      </c>
      <c r="K15" s="144">
        <v>285</v>
      </c>
      <c r="L15" s="145">
        <v>369.95</v>
      </c>
      <c r="M15" s="144">
        <f>SUM(L15-K15)</f>
        <v>84.94999999999999</v>
      </c>
      <c r="N15" s="146">
        <f>SUM(L15/K15)-1</f>
        <v>0.2980701754385964</v>
      </c>
      <c r="O15" s="147" t="s">
        <v>254</v>
      </c>
      <c r="P15" s="148" t="s">
        <v>340</v>
      </c>
    </row>
    <row r="16" spans="1:17" s="44" customFormat="1" ht="3" customHeight="1" outlineLevel="1">
      <c r="A16" s="36" t="s">
        <v>526</v>
      </c>
      <c r="B16" s="37"/>
      <c r="C16" s="37"/>
      <c r="D16" s="45"/>
      <c r="E16" s="39"/>
      <c r="F16" s="40"/>
      <c r="G16" s="40"/>
      <c r="H16" s="40"/>
      <c r="I16" s="40"/>
      <c r="J16" s="40"/>
      <c r="K16" s="117"/>
      <c r="L16" s="41"/>
      <c r="M16" s="117"/>
      <c r="N16" s="118"/>
      <c r="O16" s="42"/>
      <c r="P16" s="43"/>
      <c r="Q16" s="44">
        <f>SUBTOTAL(3,Q17:Q17)</f>
        <v>0</v>
      </c>
    </row>
    <row r="17" spans="1:16" s="34" customFormat="1" ht="26.25" outlineLevel="2">
      <c r="A17" s="12">
        <v>506</v>
      </c>
      <c r="B17" s="13" t="s">
        <v>5</v>
      </c>
      <c r="C17" s="13" t="s">
        <v>39</v>
      </c>
      <c r="D17" s="149" t="s">
        <v>65</v>
      </c>
      <c r="E17" s="12" t="s">
        <v>70</v>
      </c>
      <c r="F17" s="143" t="s">
        <v>164</v>
      </c>
      <c r="G17" s="143">
        <v>14</v>
      </c>
      <c r="H17" s="143" t="s">
        <v>76</v>
      </c>
      <c r="I17" s="143">
        <v>138948265</v>
      </c>
      <c r="J17" s="143">
        <v>1</v>
      </c>
      <c r="K17" s="144">
        <v>299.25</v>
      </c>
      <c r="L17" s="145">
        <v>369.95</v>
      </c>
      <c r="M17" s="144">
        <f>SUM(L17-K17)</f>
        <v>70.69999999999999</v>
      </c>
      <c r="N17" s="146">
        <f>SUM(L17/K17)-1</f>
        <v>0.2362573099415204</v>
      </c>
      <c r="O17" s="147" t="s">
        <v>254</v>
      </c>
      <c r="P17" s="148" t="s">
        <v>269</v>
      </c>
    </row>
    <row r="18" spans="1:17" s="44" customFormat="1" ht="3" customHeight="1" outlineLevel="1">
      <c r="A18" s="36" t="s">
        <v>525</v>
      </c>
      <c r="B18" s="37"/>
      <c r="C18" s="37"/>
      <c r="D18" s="38"/>
      <c r="E18" s="39"/>
      <c r="F18" s="39"/>
      <c r="G18" s="39"/>
      <c r="H18" s="40"/>
      <c r="I18" s="40"/>
      <c r="J18" s="40"/>
      <c r="K18" s="117"/>
      <c r="L18" s="41"/>
      <c r="M18" s="117"/>
      <c r="N18" s="118"/>
      <c r="O18" s="46"/>
      <c r="P18" s="43"/>
      <c r="Q18" s="44">
        <f>SUBTOTAL(3,Q19:Q20)</f>
        <v>0</v>
      </c>
    </row>
    <row r="19" spans="1:16" s="34" customFormat="1" ht="26.25" outlineLevel="2">
      <c r="A19" s="12">
        <v>509</v>
      </c>
      <c r="B19" s="13" t="s">
        <v>5</v>
      </c>
      <c r="C19" s="13" t="s">
        <v>6</v>
      </c>
      <c r="D19" s="32" t="s">
        <v>67</v>
      </c>
      <c r="E19" s="12" t="s">
        <v>70</v>
      </c>
      <c r="F19" s="12" t="s">
        <v>78</v>
      </c>
      <c r="G19" s="12">
        <v>14</v>
      </c>
      <c r="H19" s="143" t="s">
        <v>76</v>
      </c>
      <c r="I19" s="143">
        <v>62086</v>
      </c>
      <c r="J19" s="143"/>
      <c r="K19" s="144">
        <v>269.56</v>
      </c>
      <c r="L19" s="145" t="s">
        <v>836</v>
      </c>
      <c r="M19" s="144" t="s">
        <v>635</v>
      </c>
      <c r="N19" s="146" t="s">
        <v>635</v>
      </c>
      <c r="O19" s="150" t="s">
        <v>74</v>
      </c>
      <c r="P19" s="148" t="s">
        <v>339</v>
      </c>
    </row>
    <row r="20" spans="1:16" s="34" customFormat="1" ht="26.25" outlineLevel="2">
      <c r="A20" s="12">
        <v>509</v>
      </c>
      <c r="B20" s="13" t="s">
        <v>5</v>
      </c>
      <c r="C20" s="13" t="s">
        <v>6</v>
      </c>
      <c r="D20" s="32" t="s">
        <v>67</v>
      </c>
      <c r="E20" s="12" t="s">
        <v>70</v>
      </c>
      <c r="F20" s="12" t="s">
        <v>78</v>
      </c>
      <c r="G20" s="12">
        <v>14</v>
      </c>
      <c r="H20" s="143" t="s">
        <v>76</v>
      </c>
      <c r="I20" s="143">
        <v>62086</v>
      </c>
      <c r="J20" s="143"/>
      <c r="K20" s="144">
        <v>269.56</v>
      </c>
      <c r="L20" s="145" t="s">
        <v>836</v>
      </c>
      <c r="M20" s="144" t="s">
        <v>635</v>
      </c>
      <c r="N20" s="146" t="s">
        <v>635</v>
      </c>
      <c r="O20" s="150" t="s">
        <v>74</v>
      </c>
      <c r="P20" s="148" t="s">
        <v>354</v>
      </c>
    </row>
    <row r="21" spans="1:17" s="44" customFormat="1" ht="3" customHeight="1" outlineLevel="1">
      <c r="A21" s="36" t="s">
        <v>524</v>
      </c>
      <c r="B21" s="37"/>
      <c r="C21" s="37"/>
      <c r="D21" s="38"/>
      <c r="E21" s="39"/>
      <c r="F21" s="39"/>
      <c r="G21" s="39"/>
      <c r="H21" s="40"/>
      <c r="I21" s="40"/>
      <c r="J21" s="40"/>
      <c r="K21" s="117"/>
      <c r="L21" s="41"/>
      <c r="M21" s="117"/>
      <c r="N21" s="118"/>
      <c r="O21" s="46"/>
      <c r="P21" s="43"/>
      <c r="Q21" s="44">
        <f>SUBTOTAL(3,Q22:Q23)</f>
        <v>0</v>
      </c>
    </row>
    <row r="22" spans="1:16" s="34" customFormat="1" ht="26.25" outlineLevel="2">
      <c r="A22" s="12">
        <v>511</v>
      </c>
      <c r="B22" s="13" t="s">
        <v>5</v>
      </c>
      <c r="C22" s="13" t="s">
        <v>6</v>
      </c>
      <c r="D22" s="32" t="s">
        <v>66</v>
      </c>
      <c r="E22" s="12" t="s">
        <v>70</v>
      </c>
      <c r="F22" s="12" t="s">
        <v>73</v>
      </c>
      <c r="G22" s="12">
        <v>14</v>
      </c>
      <c r="H22" s="143" t="s">
        <v>76</v>
      </c>
      <c r="I22" s="143">
        <v>99141</v>
      </c>
      <c r="J22" s="143">
        <v>1</v>
      </c>
      <c r="K22" s="144">
        <v>375.56</v>
      </c>
      <c r="L22" s="145">
        <v>444</v>
      </c>
      <c r="M22" s="144">
        <f>SUM(L22-K22)</f>
        <v>68.44</v>
      </c>
      <c r="N22" s="146">
        <f>SUM(L22/K22)-1</f>
        <v>0.18223452976887855</v>
      </c>
      <c r="O22" s="150" t="s">
        <v>74</v>
      </c>
      <c r="P22" s="148" t="s">
        <v>339</v>
      </c>
    </row>
    <row r="23" spans="1:16" s="34" customFormat="1" ht="26.25" outlineLevel="2">
      <c r="A23" s="12">
        <v>511</v>
      </c>
      <c r="B23" s="13" t="s">
        <v>5</v>
      </c>
      <c r="C23" s="13" t="s">
        <v>6</v>
      </c>
      <c r="D23" s="32" t="s">
        <v>66</v>
      </c>
      <c r="E23" s="12" t="s">
        <v>70</v>
      </c>
      <c r="F23" s="12" t="s">
        <v>73</v>
      </c>
      <c r="G23" s="12">
        <v>14</v>
      </c>
      <c r="H23" s="143" t="s">
        <v>76</v>
      </c>
      <c r="I23" s="143">
        <v>99141</v>
      </c>
      <c r="J23" s="143">
        <v>1</v>
      </c>
      <c r="K23" s="144">
        <v>375.56</v>
      </c>
      <c r="L23" s="145">
        <v>444</v>
      </c>
      <c r="M23" s="144">
        <f>SUM(L23-K23)</f>
        <v>68.44</v>
      </c>
      <c r="N23" s="146">
        <f>SUM(L23/K23)-1</f>
        <v>0.18223452976887855</v>
      </c>
      <c r="O23" s="150" t="s">
        <v>74</v>
      </c>
      <c r="P23" s="148" t="s">
        <v>354</v>
      </c>
    </row>
    <row r="24" spans="1:17" s="44" customFormat="1" ht="3" customHeight="1" outlineLevel="1">
      <c r="A24" s="36" t="s">
        <v>523</v>
      </c>
      <c r="B24" s="37"/>
      <c r="C24" s="37"/>
      <c r="D24" s="45"/>
      <c r="E24" s="39"/>
      <c r="F24" s="40"/>
      <c r="G24" s="39"/>
      <c r="H24" s="40"/>
      <c r="I24" s="40"/>
      <c r="J24" s="40"/>
      <c r="K24" s="117"/>
      <c r="L24" s="41"/>
      <c r="M24" s="117"/>
      <c r="N24" s="118"/>
      <c r="O24" s="37"/>
      <c r="P24" s="43"/>
      <c r="Q24" s="44">
        <f>SUBTOTAL(3,Q25:Q27)</f>
        <v>0</v>
      </c>
    </row>
    <row r="25" spans="1:16" s="34" customFormat="1" ht="26.25" outlineLevel="2">
      <c r="A25" s="12">
        <v>513</v>
      </c>
      <c r="B25" s="13" t="s">
        <v>5</v>
      </c>
      <c r="C25" s="13" t="s">
        <v>6</v>
      </c>
      <c r="D25" s="149" t="s">
        <v>65</v>
      </c>
      <c r="E25" s="12" t="s">
        <v>70</v>
      </c>
      <c r="F25" s="143" t="s">
        <v>251</v>
      </c>
      <c r="G25" s="12">
        <v>14</v>
      </c>
      <c r="H25" s="143" t="s">
        <v>76</v>
      </c>
      <c r="I25" s="143">
        <v>138792737</v>
      </c>
      <c r="J25" s="143">
        <v>2</v>
      </c>
      <c r="K25" s="144">
        <v>288.75</v>
      </c>
      <c r="L25" s="145">
        <v>349.97</v>
      </c>
      <c r="M25" s="144">
        <f>SUM(L25-K25)</f>
        <v>61.22000000000003</v>
      </c>
      <c r="N25" s="146">
        <f>SUM(L25/K25)-1</f>
        <v>0.21201731601731622</v>
      </c>
      <c r="O25" s="13" t="s">
        <v>9</v>
      </c>
      <c r="P25" s="148" t="s">
        <v>269</v>
      </c>
    </row>
    <row r="26" spans="1:16" s="34" customFormat="1" ht="26.25" outlineLevel="2">
      <c r="A26" s="12">
        <v>513</v>
      </c>
      <c r="B26" s="13" t="s">
        <v>5</v>
      </c>
      <c r="C26" s="13" t="s">
        <v>6</v>
      </c>
      <c r="D26" s="149" t="s">
        <v>68</v>
      </c>
      <c r="E26" s="12" t="s">
        <v>70</v>
      </c>
      <c r="F26" s="143" t="s">
        <v>334</v>
      </c>
      <c r="G26" s="12">
        <v>14</v>
      </c>
      <c r="H26" s="143" t="s">
        <v>76</v>
      </c>
      <c r="I26" s="143">
        <v>248596</v>
      </c>
      <c r="J26" s="143">
        <v>1</v>
      </c>
      <c r="K26" s="144">
        <v>278.45</v>
      </c>
      <c r="L26" s="145">
        <v>317.2</v>
      </c>
      <c r="M26" s="144">
        <f>SUM(L26-K26)</f>
        <v>38.75</v>
      </c>
      <c r="N26" s="146">
        <f>SUM(L26/K26)-1</f>
        <v>0.13916322499551081</v>
      </c>
      <c r="O26" s="13" t="s">
        <v>9</v>
      </c>
      <c r="P26" s="148" t="s">
        <v>339</v>
      </c>
    </row>
    <row r="27" spans="1:16" s="34" customFormat="1" ht="26.25" outlineLevel="2">
      <c r="A27" s="12">
        <v>513</v>
      </c>
      <c r="B27" s="13" t="s">
        <v>5</v>
      </c>
      <c r="C27" s="13" t="s">
        <v>6</v>
      </c>
      <c r="D27" s="149" t="s">
        <v>68</v>
      </c>
      <c r="E27" s="12" t="s">
        <v>70</v>
      </c>
      <c r="F27" s="143" t="s">
        <v>334</v>
      </c>
      <c r="G27" s="12">
        <v>14</v>
      </c>
      <c r="H27" s="143" t="s">
        <v>76</v>
      </c>
      <c r="I27" s="143">
        <v>248596</v>
      </c>
      <c r="J27" s="143">
        <v>1</v>
      </c>
      <c r="K27" s="144">
        <v>278.45</v>
      </c>
      <c r="L27" s="145">
        <v>317.2</v>
      </c>
      <c r="M27" s="144">
        <f>SUM(L27-K27)</f>
        <v>38.75</v>
      </c>
      <c r="N27" s="146">
        <f>SUM(L27/K27)-1</f>
        <v>0.13916322499551081</v>
      </c>
      <c r="O27" s="13" t="s">
        <v>847</v>
      </c>
      <c r="P27" s="148" t="s">
        <v>354</v>
      </c>
    </row>
    <row r="28" spans="1:17" s="44" customFormat="1" ht="3" customHeight="1" outlineLevel="1">
      <c r="A28" s="36" t="s">
        <v>522</v>
      </c>
      <c r="B28" s="37"/>
      <c r="C28" s="37"/>
      <c r="D28" s="45"/>
      <c r="E28" s="39"/>
      <c r="F28" s="40"/>
      <c r="G28" s="40"/>
      <c r="H28" s="40"/>
      <c r="I28" s="40"/>
      <c r="J28" s="40"/>
      <c r="K28" s="117"/>
      <c r="L28" s="41"/>
      <c r="M28" s="117"/>
      <c r="N28" s="118"/>
      <c r="O28" s="46"/>
      <c r="P28" s="43"/>
      <c r="Q28" s="44">
        <f>SUBTOTAL(3,Q29:Q29)</f>
        <v>0</v>
      </c>
    </row>
    <row r="29" spans="1:16" s="34" customFormat="1" ht="26.25" outlineLevel="2">
      <c r="A29" s="12">
        <v>514</v>
      </c>
      <c r="B29" s="13" t="s">
        <v>5</v>
      </c>
      <c r="C29" s="13" t="s">
        <v>6</v>
      </c>
      <c r="D29" s="149" t="s">
        <v>65</v>
      </c>
      <c r="E29" s="12" t="s">
        <v>70</v>
      </c>
      <c r="F29" s="143" t="s">
        <v>251</v>
      </c>
      <c r="G29" s="143">
        <v>14</v>
      </c>
      <c r="H29" s="143" t="s">
        <v>76</v>
      </c>
      <c r="I29" s="143">
        <v>138792737</v>
      </c>
      <c r="J29" s="143">
        <v>1</v>
      </c>
      <c r="K29" s="144">
        <v>288.75</v>
      </c>
      <c r="L29" s="145">
        <v>349.97</v>
      </c>
      <c r="M29" s="144">
        <f>SUM(L29-K29)</f>
        <v>61.22000000000003</v>
      </c>
      <c r="N29" s="146">
        <f>SUM(L29/K29)-1</f>
        <v>0.21201731601731622</v>
      </c>
      <c r="O29" s="150" t="s">
        <v>252</v>
      </c>
      <c r="P29" s="148" t="s">
        <v>269</v>
      </c>
    </row>
    <row r="30" spans="1:17" s="44" customFormat="1" ht="3" customHeight="1" outlineLevel="1">
      <c r="A30" s="36" t="s">
        <v>521</v>
      </c>
      <c r="B30" s="37"/>
      <c r="C30" s="37"/>
      <c r="D30" s="45"/>
      <c r="E30" s="39"/>
      <c r="F30" s="40"/>
      <c r="G30" s="40"/>
      <c r="H30" s="40"/>
      <c r="I30" s="40"/>
      <c r="J30" s="40"/>
      <c r="K30" s="117"/>
      <c r="L30" s="41"/>
      <c r="M30" s="117"/>
      <c r="N30" s="118"/>
      <c r="O30" s="46"/>
      <c r="P30" s="43"/>
      <c r="Q30" s="44">
        <f>SUBTOTAL(3,Q31:Q32)</f>
        <v>0</v>
      </c>
    </row>
    <row r="31" spans="1:16" s="34" customFormat="1" ht="39" outlineLevel="2">
      <c r="A31" s="12">
        <v>516</v>
      </c>
      <c r="B31" s="13" t="s">
        <v>5</v>
      </c>
      <c r="C31" s="13" t="s">
        <v>6</v>
      </c>
      <c r="D31" s="149" t="s">
        <v>65</v>
      </c>
      <c r="E31" s="12" t="s">
        <v>71</v>
      </c>
      <c r="F31" s="143" t="s">
        <v>255</v>
      </c>
      <c r="G31" s="143">
        <v>16</v>
      </c>
      <c r="H31" s="143" t="s">
        <v>256</v>
      </c>
      <c r="I31" s="143">
        <v>138179739</v>
      </c>
      <c r="J31" s="143">
        <v>1</v>
      </c>
      <c r="K31" s="144">
        <v>300.9</v>
      </c>
      <c r="L31" s="145">
        <v>301.93</v>
      </c>
      <c r="M31" s="144">
        <f>SUM(L31-K31)</f>
        <v>1.0300000000000296</v>
      </c>
      <c r="N31" s="146">
        <f>SUM(L31/K31)-1</f>
        <v>0.0034230641409107587</v>
      </c>
      <c r="O31" s="150" t="s">
        <v>819</v>
      </c>
      <c r="P31" s="148" t="s">
        <v>269</v>
      </c>
    </row>
    <row r="32" spans="1:16" s="34" customFormat="1" ht="26.25" outlineLevel="2">
      <c r="A32" s="12">
        <v>516</v>
      </c>
      <c r="B32" s="13" t="s">
        <v>5</v>
      </c>
      <c r="C32" s="13" t="s">
        <v>6</v>
      </c>
      <c r="D32" s="149" t="s">
        <v>355</v>
      </c>
      <c r="E32" s="12" t="s">
        <v>71</v>
      </c>
      <c r="F32" s="143" t="s">
        <v>356</v>
      </c>
      <c r="G32" s="143">
        <v>14</v>
      </c>
      <c r="H32" s="143" t="s">
        <v>76</v>
      </c>
      <c r="I32" s="143">
        <v>3002162</v>
      </c>
      <c r="J32" s="143">
        <v>2</v>
      </c>
      <c r="K32" s="144">
        <v>270.53</v>
      </c>
      <c r="L32" s="145">
        <v>339.58</v>
      </c>
      <c r="M32" s="144">
        <f>SUM(L32-K32)</f>
        <v>69.05000000000001</v>
      </c>
      <c r="N32" s="146">
        <f>SUM(L32/K32)-1</f>
        <v>0.25523971463423667</v>
      </c>
      <c r="O32" s="150"/>
      <c r="P32" s="148" t="s">
        <v>368</v>
      </c>
    </row>
    <row r="33" spans="1:17" s="44" customFormat="1" ht="3" customHeight="1" outlineLevel="1">
      <c r="A33" s="36" t="s">
        <v>520</v>
      </c>
      <c r="B33" s="37"/>
      <c r="C33" s="37"/>
      <c r="D33" s="38"/>
      <c r="E33" s="39"/>
      <c r="F33" s="39"/>
      <c r="G33" s="39"/>
      <c r="H33" s="40"/>
      <c r="I33" s="40"/>
      <c r="J33" s="40"/>
      <c r="K33" s="117"/>
      <c r="L33" s="41"/>
      <c r="M33" s="117"/>
      <c r="N33" s="118"/>
      <c r="O33" s="46"/>
      <c r="P33" s="43"/>
      <c r="Q33" s="44">
        <f>SUBTOTAL(3,Q34:Q35)</f>
        <v>0</v>
      </c>
    </row>
    <row r="34" spans="1:16" s="34" customFormat="1" ht="26.25" outlineLevel="2">
      <c r="A34" s="12">
        <v>517</v>
      </c>
      <c r="B34" s="13" t="s">
        <v>5</v>
      </c>
      <c r="C34" s="13" t="s">
        <v>6</v>
      </c>
      <c r="D34" s="32" t="s">
        <v>67</v>
      </c>
      <c r="E34" s="12" t="s">
        <v>71</v>
      </c>
      <c r="F34" s="12" t="s">
        <v>79</v>
      </c>
      <c r="G34" s="12">
        <v>14</v>
      </c>
      <c r="H34" s="143" t="s">
        <v>76</v>
      </c>
      <c r="I34" s="143">
        <v>77081</v>
      </c>
      <c r="J34" s="143"/>
      <c r="K34" s="144">
        <v>348.8</v>
      </c>
      <c r="L34" s="145" t="s">
        <v>836</v>
      </c>
      <c r="M34" s="144" t="s">
        <v>635</v>
      </c>
      <c r="N34" s="146" t="s">
        <v>635</v>
      </c>
      <c r="O34" s="150"/>
      <c r="P34" s="148" t="s">
        <v>339</v>
      </c>
    </row>
    <row r="35" spans="1:16" s="34" customFormat="1" ht="26.25" outlineLevel="2">
      <c r="A35" s="12">
        <v>517</v>
      </c>
      <c r="B35" s="13" t="s">
        <v>5</v>
      </c>
      <c r="C35" s="13" t="s">
        <v>6</v>
      </c>
      <c r="D35" s="32" t="s">
        <v>67</v>
      </c>
      <c r="E35" s="12" t="s">
        <v>71</v>
      </c>
      <c r="F35" s="12" t="s">
        <v>79</v>
      </c>
      <c r="G35" s="12">
        <v>14</v>
      </c>
      <c r="H35" s="143" t="s">
        <v>76</v>
      </c>
      <c r="I35" s="143">
        <v>77081</v>
      </c>
      <c r="J35" s="143"/>
      <c r="K35" s="144">
        <v>348.8</v>
      </c>
      <c r="L35" s="145" t="s">
        <v>836</v>
      </c>
      <c r="M35" s="144" t="s">
        <v>635</v>
      </c>
      <c r="N35" s="146" t="s">
        <v>635</v>
      </c>
      <c r="O35" s="150"/>
      <c r="P35" s="148" t="s">
        <v>354</v>
      </c>
    </row>
    <row r="36" spans="1:17" s="44" customFormat="1" ht="3" customHeight="1" outlineLevel="1">
      <c r="A36" s="36" t="s">
        <v>519</v>
      </c>
      <c r="B36" s="37"/>
      <c r="C36" s="37"/>
      <c r="D36" s="45"/>
      <c r="E36" s="39"/>
      <c r="F36" s="40"/>
      <c r="G36" s="40"/>
      <c r="H36" s="40"/>
      <c r="I36" s="40"/>
      <c r="J36" s="40"/>
      <c r="K36" s="117"/>
      <c r="L36" s="41"/>
      <c r="M36" s="117"/>
      <c r="N36" s="118"/>
      <c r="O36" s="46"/>
      <c r="P36" s="43"/>
      <c r="Q36" s="44">
        <f>SUBTOTAL(3,Q37:Q38)</f>
        <v>0</v>
      </c>
    </row>
    <row r="37" spans="1:16" s="34" customFormat="1" ht="26.25" outlineLevel="2">
      <c r="A37" s="12">
        <v>518</v>
      </c>
      <c r="B37" s="13" t="s">
        <v>5</v>
      </c>
      <c r="C37" s="13" t="s">
        <v>6</v>
      </c>
      <c r="D37" s="149" t="s">
        <v>355</v>
      </c>
      <c r="E37" s="12" t="s">
        <v>71</v>
      </c>
      <c r="F37" s="143" t="s">
        <v>356</v>
      </c>
      <c r="G37" s="143">
        <v>16</v>
      </c>
      <c r="H37" s="143" t="s">
        <v>256</v>
      </c>
      <c r="I37" s="143">
        <v>3002163</v>
      </c>
      <c r="J37" s="143">
        <v>1</v>
      </c>
      <c r="K37" s="144">
        <v>280.94</v>
      </c>
      <c r="L37" s="145">
        <v>349.87</v>
      </c>
      <c r="M37" s="144">
        <f>SUM(L37-K37)</f>
        <v>68.93</v>
      </c>
      <c r="N37" s="146">
        <f>SUM(L37/K37)-1</f>
        <v>0.24535488004556139</v>
      </c>
      <c r="O37" s="150"/>
      <c r="P37" s="148" t="s">
        <v>368</v>
      </c>
    </row>
    <row r="38" spans="1:16" s="34" customFormat="1" ht="39" outlineLevel="2">
      <c r="A38" s="12">
        <v>518</v>
      </c>
      <c r="B38" s="13" t="s">
        <v>5</v>
      </c>
      <c r="C38" s="13" t="s">
        <v>6</v>
      </c>
      <c r="D38" s="149" t="s">
        <v>65</v>
      </c>
      <c r="E38" s="12" t="s">
        <v>71</v>
      </c>
      <c r="F38" s="143" t="s">
        <v>251</v>
      </c>
      <c r="G38" s="143">
        <v>16</v>
      </c>
      <c r="H38" s="143" t="s">
        <v>256</v>
      </c>
      <c r="I38" s="143">
        <v>138179737</v>
      </c>
      <c r="J38" s="143">
        <v>2</v>
      </c>
      <c r="K38" s="144">
        <v>309.75</v>
      </c>
      <c r="L38" s="145">
        <v>361.61</v>
      </c>
      <c r="M38" s="144">
        <f>SUM(L38-K38)</f>
        <v>51.860000000000014</v>
      </c>
      <c r="N38" s="146">
        <f>SUM(L38/K38)-1</f>
        <v>0.1674253430185635</v>
      </c>
      <c r="O38" s="150" t="s">
        <v>820</v>
      </c>
      <c r="P38" s="148" t="s">
        <v>269</v>
      </c>
    </row>
    <row r="39" spans="1:17" s="44" customFormat="1" ht="3" customHeight="1" outlineLevel="1">
      <c r="A39" s="36" t="s">
        <v>518</v>
      </c>
      <c r="B39" s="37"/>
      <c r="C39" s="37"/>
      <c r="D39" s="38"/>
      <c r="E39" s="39"/>
      <c r="F39" s="39"/>
      <c r="G39" s="39"/>
      <c r="H39" s="40"/>
      <c r="I39" s="40"/>
      <c r="J39" s="40"/>
      <c r="K39" s="117"/>
      <c r="L39" s="41"/>
      <c r="M39" s="117"/>
      <c r="N39" s="118"/>
      <c r="O39" s="46"/>
      <c r="P39" s="43"/>
      <c r="Q39" s="44">
        <f>SUBTOTAL(3,Q40:Q41)</f>
        <v>0</v>
      </c>
    </row>
    <row r="40" spans="1:16" s="34" customFormat="1" ht="26.25" outlineLevel="2">
      <c r="A40" s="12">
        <v>519</v>
      </c>
      <c r="B40" s="13" t="s">
        <v>5</v>
      </c>
      <c r="C40" s="13" t="s">
        <v>6</v>
      </c>
      <c r="D40" s="32" t="s">
        <v>67</v>
      </c>
      <c r="E40" s="12" t="s">
        <v>71</v>
      </c>
      <c r="F40" s="12" t="s">
        <v>78</v>
      </c>
      <c r="G40" s="12">
        <v>14</v>
      </c>
      <c r="H40" s="143" t="s">
        <v>256</v>
      </c>
      <c r="I40" s="143">
        <v>68045</v>
      </c>
      <c r="J40" s="143"/>
      <c r="K40" s="144">
        <v>280</v>
      </c>
      <c r="L40" s="145" t="s">
        <v>836</v>
      </c>
      <c r="M40" s="144" t="s">
        <v>635</v>
      </c>
      <c r="N40" s="146" t="s">
        <v>635</v>
      </c>
      <c r="O40" s="150"/>
      <c r="P40" s="148" t="s">
        <v>339</v>
      </c>
    </row>
    <row r="41" spans="1:16" s="34" customFormat="1" ht="26.25" outlineLevel="2">
      <c r="A41" s="12">
        <v>519</v>
      </c>
      <c r="B41" s="13" t="s">
        <v>5</v>
      </c>
      <c r="C41" s="13" t="s">
        <v>6</v>
      </c>
      <c r="D41" s="32" t="s">
        <v>67</v>
      </c>
      <c r="E41" s="12" t="s">
        <v>71</v>
      </c>
      <c r="F41" s="12"/>
      <c r="G41" s="12">
        <v>14</v>
      </c>
      <c r="H41" s="143" t="s">
        <v>256</v>
      </c>
      <c r="I41" s="143">
        <v>68045</v>
      </c>
      <c r="J41" s="143"/>
      <c r="K41" s="144">
        <v>280</v>
      </c>
      <c r="L41" s="145" t="s">
        <v>836</v>
      </c>
      <c r="M41" s="144" t="s">
        <v>635</v>
      </c>
      <c r="N41" s="146" t="s">
        <v>635</v>
      </c>
      <c r="O41" s="150" t="s">
        <v>822</v>
      </c>
      <c r="P41" s="148" t="s">
        <v>354</v>
      </c>
    </row>
    <row r="42" spans="1:17" s="44" customFormat="1" ht="3" customHeight="1" outlineLevel="1">
      <c r="A42" s="36" t="s">
        <v>517</v>
      </c>
      <c r="B42" s="37"/>
      <c r="C42" s="37"/>
      <c r="D42" s="45"/>
      <c r="E42" s="39"/>
      <c r="F42" s="40"/>
      <c r="G42" s="40"/>
      <c r="H42" s="40"/>
      <c r="I42" s="40"/>
      <c r="J42" s="40"/>
      <c r="K42" s="117"/>
      <c r="L42" s="41"/>
      <c r="M42" s="117"/>
      <c r="N42" s="118"/>
      <c r="O42" s="46"/>
      <c r="P42" s="43"/>
      <c r="Q42" s="44">
        <f>SUBTOTAL(3,Q43:Q44)</f>
        <v>0</v>
      </c>
    </row>
    <row r="43" spans="1:16" s="34" customFormat="1" ht="26.25" outlineLevel="2">
      <c r="A43" s="12">
        <v>520</v>
      </c>
      <c r="B43" s="13" t="s">
        <v>5</v>
      </c>
      <c r="C43" s="13" t="s">
        <v>6</v>
      </c>
      <c r="D43" s="149" t="s">
        <v>65</v>
      </c>
      <c r="E43" s="12" t="s">
        <v>71</v>
      </c>
      <c r="F43" s="143" t="s">
        <v>255</v>
      </c>
      <c r="G43" s="143">
        <v>16</v>
      </c>
      <c r="H43" s="143" t="s">
        <v>256</v>
      </c>
      <c r="I43" s="143">
        <v>138179739</v>
      </c>
      <c r="J43" s="143">
        <v>1</v>
      </c>
      <c r="K43" s="144">
        <v>265.58</v>
      </c>
      <c r="L43" s="145">
        <v>301.93</v>
      </c>
      <c r="M43" s="144">
        <f>SUM(L43-K43)</f>
        <v>36.35000000000002</v>
      </c>
      <c r="N43" s="146">
        <f>SUM(L43/K43)-1</f>
        <v>0.13687024625348299</v>
      </c>
      <c r="O43" s="150" t="s">
        <v>257</v>
      </c>
      <c r="P43" s="148" t="s">
        <v>269</v>
      </c>
    </row>
    <row r="44" spans="1:16" s="34" customFormat="1" ht="26.25" outlineLevel="2">
      <c r="A44" s="12">
        <v>520</v>
      </c>
      <c r="B44" s="13" t="s">
        <v>5</v>
      </c>
      <c r="C44" s="13" t="s">
        <v>6</v>
      </c>
      <c r="D44" s="149" t="s">
        <v>355</v>
      </c>
      <c r="E44" s="12" t="s">
        <v>71</v>
      </c>
      <c r="F44" s="143" t="s">
        <v>357</v>
      </c>
      <c r="G44" s="143">
        <v>14</v>
      </c>
      <c r="H44" s="143" t="s">
        <v>76</v>
      </c>
      <c r="I44" s="143">
        <v>3001472</v>
      </c>
      <c r="J44" s="143">
        <v>2</v>
      </c>
      <c r="K44" s="144">
        <v>318.05</v>
      </c>
      <c r="L44" s="145">
        <v>370.84</v>
      </c>
      <c r="M44" s="144">
        <f>SUM(L44-K44)</f>
        <v>52.789999999999964</v>
      </c>
      <c r="N44" s="146">
        <f>SUM(L44/K44)-1</f>
        <v>0.1659801917937429</v>
      </c>
      <c r="O44" s="150"/>
      <c r="P44" s="148" t="s">
        <v>368</v>
      </c>
    </row>
    <row r="45" spans="1:17" s="44" customFormat="1" ht="3" customHeight="1" outlineLevel="1">
      <c r="A45" s="36" t="s">
        <v>516</v>
      </c>
      <c r="B45" s="37"/>
      <c r="C45" s="37"/>
      <c r="D45" s="38"/>
      <c r="E45" s="39"/>
      <c r="F45" s="39"/>
      <c r="G45" s="39"/>
      <c r="H45" s="40"/>
      <c r="I45" s="40"/>
      <c r="J45" s="40"/>
      <c r="K45" s="117"/>
      <c r="L45" s="41"/>
      <c r="M45" s="117"/>
      <c r="N45" s="118"/>
      <c r="O45" s="46"/>
      <c r="P45" s="43"/>
      <c r="Q45" s="44">
        <f>SUBTOTAL(3,Q46:Q47)</f>
        <v>0</v>
      </c>
    </row>
    <row r="46" spans="1:16" s="34" customFormat="1" ht="26.25" outlineLevel="2">
      <c r="A46" s="12">
        <v>521</v>
      </c>
      <c r="B46" s="13" t="s">
        <v>5</v>
      </c>
      <c r="C46" s="13" t="s">
        <v>6</v>
      </c>
      <c r="D46" s="32" t="s">
        <v>68</v>
      </c>
      <c r="E46" s="12" t="s">
        <v>71</v>
      </c>
      <c r="F46" s="12" t="s">
        <v>80</v>
      </c>
      <c r="G46" s="12">
        <v>14</v>
      </c>
      <c r="H46" s="143" t="s">
        <v>76</v>
      </c>
      <c r="I46" s="143">
        <v>156531</v>
      </c>
      <c r="J46" s="143">
        <v>1</v>
      </c>
      <c r="K46" s="144">
        <v>287.45</v>
      </c>
      <c r="L46" s="145">
        <v>289.86</v>
      </c>
      <c r="M46" s="144">
        <f>SUM(L46-K46)</f>
        <v>2.410000000000025</v>
      </c>
      <c r="N46" s="146">
        <f>SUM(L46/K46)-1</f>
        <v>0.008384066794225209</v>
      </c>
      <c r="O46" s="150" t="s">
        <v>847</v>
      </c>
      <c r="P46" s="148" t="s">
        <v>339</v>
      </c>
    </row>
    <row r="47" spans="1:16" s="34" customFormat="1" ht="26.25" outlineLevel="2">
      <c r="A47" s="12">
        <v>521</v>
      </c>
      <c r="B47" s="13" t="s">
        <v>5</v>
      </c>
      <c r="C47" s="13" t="s">
        <v>6</v>
      </c>
      <c r="D47" s="32" t="s">
        <v>68</v>
      </c>
      <c r="E47" s="12" t="s">
        <v>71</v>
      </c>
      <c r="F47" s="12" t="s">
        <v>80</v>
      </c>
      <c r="G47" s="12">
        <v>14</v>
      </c>
      <c r="H47" s="143" t="s">
        <v>76</v>
      </c>
      <c r="I47" s="143">
        <v>156531</v>
      </c>
      <c r="J47" s="143">
        <v>1</v>
      </c>
      <c r="K47" s="144">
        <v>287.45</v>
      </c>
      <c r="L47" s="145">
        <v>289.86</v>
      </c>
      <c r="M47" s="144">
        <f>SUM(L47-K47)</f>
        <v>2.410000000000025</v>
      </c>
      <c r="N47" s="146">
        <f>SUM(L47/K47)-1</f>
        <v>0.008384066794225209</v>
      </c>
      <c r="O47" s="150" t="s">
        <v>74</v>
      </c>
      <c r="P47" s="148" t="s">
        <v>354</v>
      </c>
    </row>
    <row r="48" spans="1:17" s="44" customFormat="1" ht="3" customHeight="1" outlineLevel="1">
      <c r="A48" s="36" t="s">
        <v>515</v>
      </c>
      <c r="B48" s="37"/>
      <c r="C48" s="37"/>
      <c r="D48" s="45"/>
      <c r="E48" s="39"/>
      <c r="F48" s="40"/>
      <c r="G48" s="40"/>
      <c r="H48" s="40"/>
      <c r="I48" s="40"/>
      <c r="J48" s="40"/>
      <c r="K48" s="117"/>
      <c r="L48" s="41"/>
      <c r="M48" s="117"/>
      <c r="N48" s="118"/>
      <c r="O48" s="46"/>
      <c r="P48" s="43"/>
      <c r="Q48" s="44">
        <f>SUBTOTAL(3,Q49:Q52)</f>
        <v>0</v>
      </c>
    </row>
    <row r="49" spans="1:16" s="34" customFormat="1" ht="26.25" outlineLevel="2">
      <c r="A49" s="12">
        <v>522</v>
      </c>
      <c r="B49" s="13" t="s">
        <v>5</v>
      </c>
      <c r="C49" s="13" t="s">
        <v>6</v>
      </c>
      <c r="D49" s="149" t="s">
        <v>65</v>
      </c>
      <c r="E49" s="12" t="s">
        <v>71</v>
      </c>
      <c r="F49" s="143" t="s">
        <v>251</v>
      </c>
      <c r="G49" s="143">
        <v>16</v>
      </c>
      <c r="H49" s="143" t="s">
        <v>256</v>
      </c>
      <c r="I49" s="143">
        <v>138179737</v>
      </c>
      <c r="J49" s="143">
        <v>2</v>
      </c>
      <c r="K49" s="144">
        <v>299.25</v>
      </c>
      <c r="L49" s="145">
        <v>361.61</v>
      </c>
      <c r="M49" s="144">
        <f>SUM(L49-K49)</f>
        <v>62.360000000000014</v>
      </c>
      <c r="N49" s="146">
        <f>SUM(L49/K49)-1</f>
        <v>0.2083876357560568</v>
      </c>
      <c r="O49" s="150" t="s">
        <v>258</v>
      </c>
      <c r="P49" s="148" t="s">
        <v>269</v>
      </c>
    </row>
    <row r="50" spans="1:16" s="34" customFormat="1" ht="26.25" outlineLevel="2">
      <c r="A50" s="12">
        <v>522</v>
      </c>
      <c r="B50" s="13" t="s">
        <v>5</v>
      </c>
      <c r="C50" s="13" t="s">
        <v>6</v>
      </c>
      <c r="D50" s="149" t="s">
        <v>68</v>
      </c>
      <c r="E50" s="12" t="s">
        <v>71</v>
      </c>
      <c r="F50" s="143" t="s">
        <v>334</v>
      </c>
      <c r="G50" s="143">
        <v>14</v>
      </c>
      <c r="H50" s="143" t="s">
        <v>76</v>
      </c>
      <c r="I50" s="143">
        <v>248307</v>
      </c>
      <c r="J50" s="143">
        <v>1</v>
      </c>
      <c r="K50" s="144">
        <v>320</v>
      </c>
      <c r="L50" s="145">
        <v>332.8</v>
      </c>
      <c r="M50" s="144">
        <f>SUM(L50-K50)</f>
        <v>12.800000000000011</v>
      </c>
      <c r="N50" s="146">
        <f>SUM(L50/K50)-1</f>
        <v>0.040000000000000036</v>
      </c>
      <c r="O50" s="150"/>
      <c r="P50" s="148" t="s">
        <v>339</v>
      </c>
    </row>
    <row r="51" spans="1:16" s="34" customFormat="1" ht="26.25" outlineLevel="2">
      <c r="A51" s="12">
        <v>522</v>
      </c>
      <c r="B51" s="13" t="s">
        <v>5</v>
      </c>
      <c r="C51" s="13" t="s">
        <v>6</v>
      </c>
      <c r="D51" s="149" t="s">
        <v>68</v>
      </c>
      <c r="E51" s="12" t="s">
        <v>71</v>
      </c>
      <c r="F51" s="143" t="s">
        <v>334</v>
      </c>
      <c r="G51" s="143">
        <v>14</v>
      </c>
      <c r="H51" s="143" t="s">
        <v>76</v>
      </c>
      <c r="I51" s="143">
        <v>248307</v>
      </c>
      <c r="J51" s="143">
        <v>1</v>
      </c>
      <c r="K51" s="144">
        <v>320</v>
      </c>
      <c r="L51" s="145">
        <v>332.8</v>
      </c>
      <c r="M51" s="144">
        <f>SUM(L51-K51)</f>
        <v>12.800000000000011</v>
      </c>
      <c r="N51" s="146">
        <f>SUM(L51/K51)-1</f>
        <v>0.040000000000000036</v>
      </c>
      <c r="O51" s="150" t="s">
        <v>847</v>
      </c>
      <c r="P51" s="148" t="s">
        <v>354</v>
      </c>
    </row>
    <row r="52" spans="1:16" s="34" customFormat="1" ht="26.25" outlineLevel="2">
      <c r="A52" s="12">
        <v>522</v>
      </c>
      <c r="B52" s="13" t="s">
        <v>5</v>
      </c>
      <c r="C52" s="13" t="s">
        <v>6</v>
      </c>
      <c r="D52" s="149" t="s">
        <v>355</v>
      </c>
      <c r="E52" s="12" t="s">
        <v>71</v>
      </c>
      <c r="F52" s="143" t="s">
        <v>357</v>
      </c>
      <c r="G52" s="143">
        <v>16</v>
      </c>
      <c r="H52" s="143" t="s">
        <v>256</v>
      </c>
      <c r="I52" s="143">
        <v>3001786</v>
      </c>
      <c r="J52" s="143">
        <v>3</v>
      </c>
      <c r="K52" s="144">
        <v>327.34</v>
      </c>
      <c r="L52" s="145">
        <v>381.68</v>
      </c>
      <c r="M52" s="144">
        <f>SUM(L52-K52)</f>
        <v>54.34000000000003</v>
      </c>
      <c r="N52" s="146">
        <f>SUM(L52/K52)-1</f>
        <v>0.16600476568705336</v>
      </c>
      <c r="O52" s="150"/>
      <c r="P52" s="148" t="s">
        <v>368</v>
      </c>
    </row>
    <row r="53" spans="1:17" s="44" customFormat="1" ht="3" customHeight="1" outlineLevel="1">
      <c r="A53" s="36" t="s">
        <v>514</v>
      </c>
      <c r="B53" s="37"/>
      <c r="C53" s="37"/>
      <c r="D53" s="38"/>
      <c r="E53" s="39"/>
      <c r="F53" s="39"/>
      <c r="G53" s="39"/>
      <c r="H53" s="40"/>
      <c r="I53" s="40"/>
      <c r="J53" s="40"/>
      <c r="K53" s="117"/>
      <c r="L53" s="41"/>
      <c r="M53" s="117"/>
      <c r="N53" s="118"/>
      <c r="O53" s="46"/>
      <c r="P53" s="43"/>
      <c r="Q53" s="44">
        <f>SUBTOTAL(3,Q54:Q55)</f>
        <v>0</v>
      </c>
    </row>
    <row r="54" spans="1:16" s="34" customFormat="1" ht="26.25" outlineLevel="2">
      <c r="A54" s="12">
        <v>523</v>
      </c>
      <c r="B54" s="13" t="s">
        <v>5</v>
      </c>
      <c r="C54" s="13" t="s">
        <v>6</v>
      </c>
      <c r="D54" s="32" t="s">
        <v>65</v>
      </c>
      <c r="E54" s="12" t="s">
        <v>71</v>
      </c>
      <c r="F54" s="12" t="s">
        <v>81</v>
      </c>
      <c r="G54" s="12">
        <v>14</v>
      </c>
      <c r="H54" s="143" t="s">
        <v>76</v>
      </c>
      <c r="I54" s="143">
        <v>138953265</v>
      </c>
      <c r="J54" s="143">
        <v>1</v>
      </c>
      <c r="K54" s="144">
        <v>320.25</v>
      </c>
      <c r="L54" s="145">
        <v>389.9</v>
      </c>
      <c r="M54" s="144">
        <f>SUM(L54-K54)</f>
        <v>69.64999999999998</v>
      </c>
      <c r="N54" s="146">
        <f>SUM(L54/K54)-1</f>
        <v>0.2174863387978141</v>
      </c>
      <c r="O54" s="150" t="s">
        <v>164</v>
      </c>
      <c r="P54" s="148" t="s">
        <v>269</v>
      </c>
    </row>
    <row r="55" spans="1:16" s="34" customFormat="1" ht="26.25" outlineLevel="2">
      <c r="A55" s="12">
        <v>523</v>
      </c>
      <c r="B55" s="13" t="s">
        <v>5</v>
      </c>
      <c r="C55" s="13" t="s">
        <v>6</v>
      </c>
      <c r="D55" s="32" t="s">
        <v>65</v>
      </c>
      <c r="E55" s="12" t="s">
        <v>71</v>
      </c>
      <c r="F55" s="12" t="s">
        <v>81</v>
      </c>
      <c r="G55" s="12">
        <v>14</v>
      </c>
      <c r="H55" s="143" t="s">
        <v>76</v>
      </c>
      <c r="I55" s="143">
        <v>138953265</v>
      </c>
      <c r="J55" s="143">
        <v>1</v>
      </c>
      <c r="K55" s="144">
        <v>305</v>
      </c>
      <c r="L55" s="145">
        <v>398.9</v>
      </c>
      <c r="M55" s="144">
        <f>SUM(L55-K55)</f>
        <v>93.89999999999998</v>
      </c>
      <c r="N55" s="146">
        <f>SUM(L55/K55)-1</f>
        <v>0.3078688524590163</v>
      </c>
      <c r="O55" s="150" t="s">
        <v>254</v>
      </c>
      <c r="P55" s="148" t="s">
        <v>340</v>
      </c>
    </row>
    <row r="56" spans="1:17" s="44" customFormat="1" ht="3" customHeight="1" outlineLevel="1">
      <c r="A56" s="36" t="s">
        <v>513</v>
      </c>
      <c r="B56" s="37"/>
      <c r="C56" s="37"/>
      <c r="D56" s="45"/>
      <c r="E56" s="39"/>
      <c r="F56" s="40"/>
      <c r="G56" s="40"/>
      <c r="H56" s="40"/>
      <c r="I56" s="40"/>
      <c r="J56" s="40"/>
      <c r="K56" s="117"/>
      <c r="L56" s="41"/>
      <c r="M56" s="117"/>
      <c r="N56" s="118"/>
      <c r="O56" s="46"/>
      <c r="P56" s="43"/>
      <c r="Q56" s="44">
        <f>SUBTOTAL(3,Q57:Q58)</f>
        <v>0</v>
      </c>
    </row>
    <row r="57" spans="1:16" s="34" customFormat="1" ht="26.25" outlineLevel="2">
      <c r="A57" s="12">
        <v>524</v>
      </c>
      <c r="B57" s="13" t="s">
        <v>5</v>
      </c>
      <c r="C57" s="13" t="s">
        <v>6</v>
      </c>
      <c r="D57" s="149" t="s">
        <v>65</v>
      </c>
      <c r="E57" s="12" t="s">
        <v>71</v>
      </c>
      <c r="F57" s="143" t="s">
        <v>164</v>
      </c>
      <c r="G57" s="143">
        <v>16</v>
      </c>
      <c r="H57" s="143" t="s">
        <v>256</v>
      </c>
      <c r="I57" s="143">
        <v>138307265</v>
      </c>
      <c r="J57" s="143">
        <v>1</v>
      </c>
      <c r="K57" s="144">
        <v>330.75</v>
      </c>
      <c r="L57" s="145">
        <v>399.68</v>
      </c>
      <c r="M57" s="144">
        <f>SUM(L57-K57)</f>
        <v>68.93</v>
      </c>
      <c r="N57" s="146">
        <f>SUM(L57/K57)-1</f>
        <v>0.20840513983371123</v>
      </c>
      <c r="O57" s="150"/>
      <c r="P57" s="148" t="s">
        <v>269</v>
      </c>
    </row>
    <row r="58" spans="1:16" s="34" customFormat="1" ht="26.25" outlineLevel="2">
      <c r="A58" s="12">
        <v>524</v>
      </c>
      <c r="B58" s="13" t="s">
        <v>5</v>
      </c>
      <c r="C58" s="13" t="s">
        <v>6</v>
      </c>
      <c r="D58" s="149" t="s">
        <v>65</v>
      </c>
      <c r="E58" s="12" t="s">
        <v>71</v>
      </c>
      <c r="F58" s="143" t="s">
        <v>164</v>
      </c>
      <c r="G58" s="143">
        <v>16</v>
      </c>
      <c r="H58" s="143" t="s">
        <v>256</v>
      </c>
      <c r="I58" s="143">
        <v>138307265</v>
      </c>
      <c r="J58" s="143">
        <v>1</v>
      </c>
      <c r="K58" s="144">
        <v>315</v>
      </c>
      <c r="L58" s="145">
        <v>399.68</v>
      </c>
      <c r="M58" s="144">
        <f>SUM(L58-K58)</f>
        <v>84.68</v>
      </c>
      <c r="N58" s="146">
        <f>SUM(L58/K58)-1</f>
        <v>0.26882539682539686</v>
      </c>
      <c r="O58" s="150" t="s">
        <v>259</v>
      </c>
      <c r="P58" s="148" t="s">
        <v>340</v>
      </c>
    </row>
    <row r="59" spans="1:17" s="44" customFormat="1" ht="3" customHeight="1" outlineLevel="1">
      <c r="A59" s="36" t="s">
        <v>512</v>
      </c>
      <c r="B59" s="37"/>
      <c r="C59" s="37"/>
      <c r="D59" s="38"/>
      <c r="E59" s="39"/>
      <c r="F59" s="39"/>
      <c r="G59" s="39"/>
      <c r="H59" s="40"/>
      <c r="I59" s="40"/>
      <c r="J59" s="40"/>
      <c r="K59" s="117"/>
      <c r="L59" s="41"/>
      <c r="M59" s="117"/>
      <c r="N59" s="118"/>
      <c r="O59" s="46"/>
      <c r="P59" s="43"/>
      <c r="Q59" s="44">
        <f>SUBTOTAL(3,Q60:Q61)</f>
        <v>0</v>
      </c>
    </row>
    <row r="60" spans="1:16" s="34" customFormat="1" ht="26.25" outlineLevel="2">
      <c r="A60" s="12">
        <v>525</v>
      </c>
      <c r="B60" s="13" t="s">
        <v>5</v>
      </c>
      <c r="C60" s="13" t="s">
        <v>6</v>
      </c>
      <c r="D60" s="32" t="s">
        <v>65</v>
      </c>
      <c r="E60" s="12" t="s">
        <v>71</v>
      </c>
      <c r="F60" s="12" t="s">
        <v>82</v>
      </c>
      <c r="G60" s="12">
        <v>14</v>
      </c>
      <c r="H60" s="143" t="s">
        <v>76</v>
      </c>
      <c r="I60" s="143">
        <v>138802674</v>
      </c>
      <c r="J60" s="143"/>
      <c r="K60" s="144">
        <v>342.3</v>
      </c>
      <c r="L60" s="145" t="s">
        <v>836</v>
      </c>
      <c r="M60" s="144" t="s">
        <v>635</v>
      </c>
      <c r="N60" s="146" t="s">
        <v>635</v>
      </c>
      <c r="O60" s="150" t="s">
        <v>250</v>
      </c>
      <c r="P60" s="148" t="s">
        <v>269</v>
      </c>
    </row>
    <row r="61" spans="1:16" s="34" customFormat="1" ht="26.25" outlineLevel="2">
      <c r="A61" s="12">
        <v>525</v>
      </c>
      <c r="B61" s="13" t="s">
        <v>5</v>
      </c>
      <c r="C61" s="13" t="s">
        <v>6</v>
      </c>
      <c r="D61" s="32" t="s">
        <v>65</v>
      </c>
      <c r="E61" s="12" t="s">
        <v>71</v>
      </c>
      <c r="F61" s="12" t="s">
        <v>82</v>
      </c>
      <c r="G61" s="12">
        <v>14</v>
      </c>
      <c r="H61" s="143" t="s">
        <v>76</v>
      </c>
      <c r="I61" s="143">
        <v>138802674</v>
      </c>
      <c r="J61" s="143">
        <v>1</v>
      </c>
      <c r="K61" s="144">
        <v>322.92</v>
      </c>
      <c r="L61" s="145">
        <v>409.56</v>
      </c>
      <c r="M61" s="144">
        <f>SUM(L61-K61)</f>
        <v>86.63999999999999</v>
      </c>
      <c r="N61" s="146">
        <f>SUM(L61/K61)-1</f>
        <v>0.2683017465626161</v>
      </c>
      <c r="O61" s="150" t="s">
        <v>250</v>
      </c>
      <c r="P61" s="148" t="s">
        <v>340</v>
      </c>
    </row>
    <row r="62" spans="1:17" s="44" customFormat="1" ht="3" customHeight="1" outlineLevel="1">
      <c r="A62" s="36" t="s">
        <v>511</v>
      </c>
      <c r="B62" s="37"/>
      <c r="C62" s="37"/>
      <c r="D62" s="45"/>
      <c r="E62" s="39"/>
      <c r="F62" s="40"/>
      <c r="G62" s="40"/>
      <c r="H62" s="40"/>
      <c r="I62" s="40"/>
      <c r="J62" s="40"/>
      <c r="K62" s="117"/>
      <c r="L62" s="41"/>
      <c r="M62" s="117"/>
      <c r="N62" s="118"/>
      <c r="O62" s="46"/>
      <c r="P62" s="43"/>
      <c r="Q62" s="44">
        <f>SUBTOTAL(3,Q63:Q64)</f>
        <v>0</v>
      </c>
    </row>
    <row r="63" spans="1:16" s="34" customFormat="1" ht="26.25" outlineLevel="2">
      <c r="A63" s="12">
        <v>526</v>
      </c>
      <c r="B63" s="13" t="s">
        <v>5</v>
      </c>
      <c r="C63" s="13" t="s">
        <v>6</v>
      </c>
      <c r="D63" s="149" t="s">
        <v>65</v>
      </c>
      <c r="E63" s="12" t="s">
        <v>71</v>
      </c>
      <c r="F63" s="143" t="s">
        <v>255</v>
      </c>
      <c r="G63" s="143">
        <v>16</v>
      </c>
      <c r="H63" s="143" t="s">
        <v>256</v>
      </c>
      <c r="I63" s="143">
        <v>138179739</v>
      </c>
      <c r="J63" s="143">
        <v>1</v>
      </c>
      <c r="K63" s="144">
        <v>265.58</v>
      </c>
      <c r="L63" s="145">
        <v>365.75</v>
      </c>
      <c r="M63" s="144">
        <f>SUM(L63-K63)</f>
        <v>100.17000000000002</v>
      </c>
      <c r="N63" s="146">
        <f>SUM(L63/K63)-1</f>
        <v>0.3771744860305746</v>
      </c>
      <c r="O63" s="150" t="s">
        <v>837</v>
      </c>
      <c r="P63" s="148" t="s">
        <v>269</v>
      </c>
    </row>
    <row r="64" spans="1:16" s="34" customFormat="1" ht="26.25" outlineLevel="2">
      <c r="A64" s="12">
        <v>526</v>
      </c>
      <c r="B64" s="13" t="s">
        <v>5</v>
      </c>
      <c r="C64" s="13" t="s">
        <v>6</v>
      </c>
      <c r="D64" s="149" t="s">
        <v>65</v>
      </c>
      <c r="E64" s="12" t="s">
        <v>71</v>
      </c>
      <c r="F64" s="143"/>
      <c r="G64" s="143"/>
      <c r="H64" s="143" t="s">
        <v>256</v>
      </c>
      <c r="I64" s="143">
        <v>138179674</v>
      </c>
      <c r="J64" s="143">
        <v>2</v>
      </c>
      <c r="K64" s="144">
        <v>325</v>
      </c>
      <c r="L64" s="145">
        <v>409.99</v>
      </c>
      <c r="M64" s="144">
        <f>SUM(L64-K64)</f>
        <v>84.99000000000001</v>
      </c>
      <c r="N64" s="146">
        <f>SUM(L64/K64)-1</f>
        <v>0.26150769230769244</v>
      </c>
      <c r="O64" s="150" t="s">
        <v>260</v>
      </c>
      <c r="P64" s="148" t="s">
        <v>340</v>
      </c>
    </row>
    <row r="65" spans="1:17" s="44" customFormat="1" ht="3" customHeight="1" outlineLevel="1">
      <c r="A65" s="36" t="s">
        <v>510</v>
      </c>
      <c r="B65" s="37"/>
      <c r="C65" s="37"/>
      <c r="D65" s="38"/>
      <c r="E65" s="39"/>
      <c r="F65" s="39"/>
      <c r="G65" s="39"/>
      <c r="H65" s="40"/>
      <c r="I65" s="40"/>
      <c r="J65" s="40"/>
      <c r="K65" s="117"/>
      <c r="L65" s="41"/>
      <c r="M65" s="117"/>
      <c r="N65" s="118"/>
      <c r="O65" s="46"/>
      <c r="P65" s="43"/>
      <c r="Q65" s="44">
        <f>SUBTOTAL(3,Q66:Q67)</f>
        <v>0</v>
      </c>
    </row>
    <row r="66" spans="1:16" s="34" customFormat="1" ht="26.25" outlineLevel="2">
      <c r="A66" s="12">
        <v>527</v>
      </c>
      <c r="B66" s="13" t="s">
        <v>5</v>
      </c>
      <c r="C66" s="13" t="s">
        <v>6</v>
      </c>
      <c r="D66" s="32" t="s">
        <v>66</v>
      </c>
      <c r="E66" s="12" t="s">
        <v>71</v>
      </c>
      <c r="F66" s="12" t="s">
        <v>83</v>
      </c>
      <c r="G66" s="12">
        <v>14</v>
      </c>
      <c r="H66" s="143" t="s">
        <v>76</v>
      </c>
      <c r="I66" s="143">
        <v>3363</v>
      </c>
      <c r="J66" s="143">
        <v>1</v>
      </c>
      <c r="K66" s="144">
        <v>464</v>
      </c>
      <c r="L66" s="145">
        <v>464</v>
      </c>
      <c r="M66" s="144">
        <f>SUM(L66-K66)</f>
        <v>0</v>
      </c>
      <c r="N66" s="146">
        <f>SUM(L66/K66)-1</f>
        <v>0</v>
      </c>
      <c r="O66" s="150" t="s">
        <v>335</v>
      </c>
      <c r="P66" s="148" t="s">
        <v>339</v>
      </c>
    </row>
    <row r="67" spans="1:16" s="34" customFormat="1" ht="26.25" outlineLevel="2">
      <c r="A67" s="12">
        <v>527</v>
      </c>
      <c r="B67" s="13" t="s">
        <v>5</v>
      </c>
      <c r="C67" s="13" t="s">
        <v>6</v>
      </c>
      <c r="D67" s="32" t="s">
        <v>66</v>
      </c>
      <c r="E67" s="12" t="s">
        <v>71</v>
      </c>
      <c r="F67" s="12"/>
      <c r="G67" s="12">
        <v>14</v>
      </c>
      <c r="H67" s="143" t="s">
        <v>76</v>
      </c>
      <c r="I67" s="143">
        <v>3363</v>
      </c>
      <c r="J67" s="143">
        <v>1</v>
      </c>
      <c r="K67" s="144">
        <v>464</v>
      </c>
      <c r="L67" s="145">
        <v>464</v>
      </c>
      <c r="M67" s="144">
        <f>SUM(L67-K67)</f>
        <v>0</v>
      </c>
      <c r="N67" s="146">
        <f>SUM(L67/K67)-1</f>
        <v>0</v>
      </c>
      <c r="O67" s="150" t="s">
        <v>353</v>
      </c>
      <c r="P67" s="148" t="s">
        <v>354</v>
      </c>
    </row>
    <row r="68" spans="1:17" s="44" customFormat="1" ht="3" customHeight="1" outlineLevel="1">
      <c r="A68" s="36" t="s">
        <v>509</v>
      </c>
      <c r="B68" s="37"/>
      <c r="C68" s="37"/>
      <c r="D68" s="45"/>
      <c r="E68" s="39"/>
      <c r="F68" s="40"/>
      <c r="G68" s="40"/>
      <c r="H68" s="40"/>
      <c r="I68" s="40"/>
      <c r="J68" s="40"/>
      <c r="K68" s="117"/>
      <c r="L68" s="41"/>
      <c r="M68" s="117"/>
      <c r="N68" s="118"/>
      <c r="O68" s="46"/>
      <c r="P68" s="43"/>
      <c r="Q68" s="44">
        <f>SUBTOTAL(3,Q69:Q69)</f>
        <v>0</v>
      </c>
    </row>
    <row r="69" spans="1:16" s="34" customFormat="1" ht="26.25" outlineLevel="2">
      <c r="A69" s="12">
        <v>528</v>
      </c>
      <c r="B69" s="13" t="s">
        <v>5</v>
      </c>
      <c r="C69" s="13" t="s">
        <v>6</v>
      </c>
      <c r="D69" s="149" t="s">
        <v>65</v>
      </c>
      <c r="E69" s="12" t="s">
        <v>71</v>
      </c>
      <c r="F69" s="143" t="s">
        <v>251</v>
      </c>
      <c r="G69" s="143">
        <v>16</v>
      </c>
      <c r="H69" s="143" t="s">
        <v>256</v>
      </c>
      <c r="I69" s="143">
        <v>138179737</v>
      </c>
      <c r="J69" s="143">
        <v>1</v>
      </c>
      <c r="K69" s="144">
        <v>299.25</v>
      </c>
      <c r="L69" s="145">
        <v>369.9</v>
      </c>
      <c r="M69" s="144">
        <f>SUM(L69-K69)</f>
        <v>70.64999999999998</v>
      </c>
      <c r="N69" s="146">
        <f>SUM(L69/K69)-1</f>
        <v>0.23609022556390968</v>
      </c>
      <c r="O69" s="150" t="s">
        <v>838</v>
      </c>
      <c r="P69" s="148" t="s">
        <v>269</v>
      </c>
    </row>
    <row r="70" spans="1:17" s="44" customFormat="1" ht="3" customHeight="1" outlineLevel="1">
      <c r="A70" s="36" t="s">
        <v>508</v>
      </c>
      <c r="B70" s="37"/>
      <c r="C70" s="37"/>
      <c r="D70" s="38"/>
      <c r="E70" s="39"/>
      <c r="F70" s="39"/>
      <c r="G70" s="39"/>
      <c r="H70" s="40"/>
      <c r="I70" s="40"/>
      <c r="J70" s="40"/>
      <c r="K70" s="117"/>
      <c r="L70" s="41"/>
      <c r="M70" s="117"/>
      <c r="N70" s="118"/>
      <c r="O70" s="46"/>
      <c r="P70" s="43"/>
      <c r="Q70" s="44">
        <f>SUBTOTAL(3,Q71:Q73)</f>
        <v>0</v>
      </c>
    </row>
    <row r="71" spans="1:16" s="34" customFormat="1" ht="26.25" outlineLevel="2">
      <c r="A71" s="12">
        <v>529</v>
      </c>
      <c r="B71" s="13" t="s">
        <v>5</v>
      </c>
      <c r="C71" s="13" t="s">
        <v>6</v>
      </c>
      <c r="D71" s="32" t="s">
        <v>66</v>
      </c>
      <c r="E71" s="12" t="s">
        <v>71</v>
      </c>
      <c r="F71" s="12" t="s">
        <v>84</v>
      </c>
      <c r="G71" s="12">
        <v>14</v>
      </c>
      <c r="H71" s="143" t="s">
        <v>336</v>
      </c>
      <c r="I71" s="143">
        <v>78390</v>
      </c>
      <c r="J71" s="143">
        <v>1</v>
      </c>
      <c r="K71" s="144">
        <v>371</v>
      </c>
      <c r="L71" s="145">
        <v>436</v>
      </c>
      <c r="M71" s="144">
        <f>SUM(L71-K71)</f>
        <v>65</v>
      </c>
      <c r="N71" s="146">
        <f>SUM(L71/K71)-1</f>
        <v>0.17520215633423186</v>
      </c>
      <c r="O71" s="150" t="s">
        <v>74</v>
      </c>
      <c r="P71" s="148" t="s">
        <v>339</v>
      </c>
    </row>
    <row r="72" spans="1:16" s="34" customFormat="1" ht="26.25" outlineLevel="2">
      <c r="A72" s="12">
        <v>529</v>
      </c>
      <c r="B72" s="13" t="s">
        <v>5</v>
      </c>
      <c r="C72" s="13" t="s">
        <v>6</v>
      </c>
      <c r="D72" s="32" t="s">
        <v>66</v>
      </c>
      <c r="E72" s="12" t="s">
        <v>71</v>
      </c>
      <c r="F72" s="12" t="s">
        <v>84</v>
      </c>
      <c r="G72" s="12">
        <v>14</v>
      </c>
      <c r="H72" s="143" t="s">
        <v>76</v>
      </c>
      <c r="I72" s="143">
        <v>78390</v>
      </c>
      <c r="J72" s="143">
        <v>1</v>
      </c>
      <c r="K72" s="144">
        <v>371</v>
      </c>
      <c r="L72" s="145">
        <v>436</v>
      </c>
      <c r="M72" s="144">
        <f>SUM(L72-K72)</f>
        <v>65</v>
      </c>
      <c r="N72" s="146">
        <f>SUM(L72/K72)-1</f>
        <v>0.17520215633423186</v>
      </c>
      <c r="O72" s="150" t="s">
        <v>74</v>
      </c>
      <c r="P72" s="148" t="s">
        <v>354</v>
      </c>
    </row>
    <row r="73" spans="1:16" s="34" customFormat="1" ht="26.25" outlineLevel="2">
      <c r="A73" s="12">
        <v>529</v>
      </c>
      <c r="B73" s="13" t="s">
        <v>5</v>
      </c>
      <c r="C73" s="13" t="s">
        <v>6</v>
      </c>
      <c r="D73" s="32" t="s">
        <v>66</v>
      </c>
      <c r="E73" s="12" t="s">
        <v>71</v>
      </c>
      <c r="F73" s="12" t="s">
        <v>84</v>
      </c>
      <c r="G73" s="12">
        <v>14</v>
      </c>
      <c r="H73" s="143" t="s">
        <v>76</v>
      </c>
      <c r="I73" s="143">
        <v>78390</v>
      </c>
      <c r="J73" s="143"/>
      <c r="K73" s="144">
        <v>371</v>
      </c>
      <c r="L73" s="145" t="s">
        <v>836</v>
      </c>
      <c r="M73" s="144" t="s">
        <v>635</v>
      </c>
      <c r="N73" s="146" t="s">
        <v>635</v>
      </c>
      <c r="O73" s="150" t="s">
        <v>74</v>
      </c>
      <c r="P73" s="148" t="s">
        <v>368</v>
      </c>
    </row>
    <row r="74" spans="1:17" s="44" customFormat="1" ht="3" customHeight="1" outlineLevel="1">
      <c r="A74" s="36" t="s">
        <v>507</v>
      </c>
      <c r="B74" s="37"/>
      <c r="C74" s="37"/>
      <c r="D74" s="45"/>
      <c r="E74" s="39"/>
      <c r="F74" s="40"/>
      <c r="G74" s="40"/>
      <c r="H74" s="40"/>
      <c r="I74" s="40"/>
      <c r="J74" s="40"/>
      <c r="K74" s="117"/>
      <c r="L74" s="41"/>
      <c r="M74" s="117"/>
      <c r="N74" s="118"/>
      <c r="O74" s="46"/>
      <c r="P74" s="43"/>
      <c r="Q74" s="44">
        <f>SUBTOTAL(3,Q75:Q77)</f>
        <v>0</v>
      </c>
    </row>
    <row r="75" spans="1:16" s="34" customFormat="1" ht="26.25" outlineLevel="2">
      <c r="A75" s="12">
        <v>530</v>
      </c>
      <c r="B75" s="13" t="s">
        <v>5</v>
      </c>
      <c r="C75" s="13" t="s">
        <v>6</v>
      </c>
      <c r="D75" s="149" t="s">
        <v>65</v>
      </c>
      <c r="E75" s="12" t="s">
        <v>71</v>
      </c>
      <c r="F75" s="143" t="s">
        <v>255</v>
      </c>
      <c r="G75" s="143">
        <v>16</v>
      </c>
      <c r="H75" s="143" t="s">
        <v>256</v>
      </c>
      <c r="I75" s="143">
        <v>138179739</v>
      </c>
      <c r="J75" s="143">
        <v>1</v>
      </c>
      <c r="K75" s="144">
        <v>265.58</v>
      </c>
      <c r="L75" s="145">
        <v>301.93</v>
      </c>
      <c r="M75" s="144">
        <f>SUM(L75-K75)</f>
        <v>36.35000000000002</v>
      </c>
      <c r="N75" s="146">
        <f>SUM(L75/K75)-1</f>
        <v>0.13687024625348299</v>
      </c>
      <c r="O75" s="150"/>
      <c r="P75" s="148" t="s">
        <v>269</v>
      </c>
    </row>
    <row r="76" spans="1:16" s="34" customFormat="1" ht="26.25" outlineLevel="2">
      <c r="A76" s="12">
        <v>530</v>
      </c>
      <c r="B76" s="13" t="s">
        <v>5</v>
      </c>
      <c r="C76" s="13" t="s">
        <v>6</v>
      </c>
      <c r="D76" s="149" t="s">
        <v>67</v>
      </c>
      <c r="E76" s="12" t="s">
        <v>71</v>
      </c>
      <c r="F76" s="143" t="s">
        <v>78</v>
      </c>
      <c r="G76" s="143">
        <v>16</v>
      </c>
      <c r="H76" s="143" t="s">
        <v>256</v>
      </c>
      <c r="I76" s="143">
        <v>68045</v>
      </c>
      <c r="J76" s="143"/>
      <c r="K76" s="144">
        <v>280</v>
      </c>
      <c r="L76" s="145" t="s">
        <v>836</v>
      </c>
      <c r="M76" s="144" t="s">
        <v>635</v>
      </c>
      <c r="N76" s="146" t="s">
        <v>635</v>
      </c>
      <c r="O76" s="150"/>
      <c r="P76" s="148" t="s">
        <v>368</v>
      </c>
    </row>
    <row r="77" spans="1:16" s="34" customFormat="1" ht="26.25" outlineLevel="2">
      <c r="A77" s="12">
        <v>530</v>
      </c>
      <c r="B77" s="13" t="s">
        <v>5</v>
      </c>
      <c r="C77" s="13" t="s">
        <v>6</v>
      </c>
      <c r="D77" s="149" t="s">
        <v>65</v>
      </c>
      <c r="E77" s="12" t="s">
        <v>71</v>
      </c>
      <c r="F77" s="143"/>
      <c r="G77" s="143">
        <v>16</v>
      </c>
      <c r="H77" s="143" t="s">
        <v>256</v>
      </c>
      <c r="I77" s="143">
        <v>138179737</v>
      </c>
      <c r="J77" s="143">
        <v>2</v>
      </c>
      <c r="K77" s="144">
        <v>285</v>
      </c>
      <c r="L77" s="145">
        <v>361.61</v>
      </c>
      <c r="M77" s="144">
        <f>SUM(L77-K77)</f>
        <v>76.61000000000001</v>
      </c>
      <c r="N77" s="146">
        <f>SUM(L77/K77)-1</f>
        <v>0.2688070175438597</v>
      </c>
      <c r="O77" s="150" t="s">
        <v>258</v>
      </c>
      <c r="P77" s="148" t="s">
        <v>340</v>
      </c>
    </row>
    <row r="78" spans="1:17" s="44" customFormat="1" ht="3" customHeight="1" outlineLevel="1">
      <c r="A78" s="36" t="s">
        <v>506</v>
      </c>
      <c r="B78" s="37"/>
      <c r="C78" s="37"/>
      <c r="D78" s="45"/>
      <c r="E78" s="39"/>
      <c r="F78" s="40"/>
      <c r="G78" s="39"/>
      <c r="H78" s="40"/>
      <c r="I78" s="40"/>
      <c r="J78" s="40"/>
      <c r="K78" s="117"/>
      <c r="L78" s="41"/>
      <c r="M78" s="117"/>
      <c r="N78" s="118"/>
      <c r="O78" s="37"/>
      <c r="P78" s="43"/>
      <c r="Q78" s="44">
        <f>SUBTOTAL(3,Q79:Q79)</f>
        <v>0</v>
      </c>
    </row>
    <row r="79" spans="1:16" s="34" customFormat="1" ht="26.25" outlineLevel="2">
      <c r="A79" s="12">
        <v>531</v>
      </c>
      <c r="B79" s="13" t="s">
        <v>5</v>
      </c>
      <c r="C79" s="13" t="s">
        <v>6</v>
      </c>
      <c r="D79" s="149" t="s">
        <v>65</v>
      </c>
      <c r="E79" s="12" t="s">
        <v>71</v>
      </c>
      <c r="F79" s="143" t="s">
        <v>253</v>
      </c>
      <c r="G79" s="12">
        <v>14</v>
      </c>
      <c r="H79" s="143" t="s">
        <v>76</v>
      </c>
      <c r="I79" s="143">
        <v>138802674</v>
      </c>
      <c r="J79" s="143">
        <v>1</v>
      </c>
      <c r="K79" s="144">
        <v>342.3</v>
      </c>
      <c r="L79" s="145">
        <v>409.56</v>
      </c>
      <c r="M79" s="144">
        <f>SUM(L79-K79)</f>
        <v>67.25999999999999</v>
      </c>
      <c r="N79" s="146">
        <f>SUM(L79/K79)-1</f>
        <v>0.1964943032427695</v>
      </c>
      <c r="O79" s="13"/>
      <c r="P79" s="148" t="s">
        <v>269</v>
      </c>
    </row>
    <row r="80" spans="1:17" s="44" customFormat="1" ht="3" customHeight="1" outlineLevel="1">
      <c r="A80" s="36" t="s">
        <v>505</v>
      </c>
      <c r="B80" s="37"/>
      <c r="C80" s="37"/>
      <c r="D80" s="45"/>
      <c r="E80" s="39"/>
      <c r="F80" s="40"/>
      <c r="G80" s="40"/>
      <c r="H80" s="40"/>
      <c r="I80" s="40"/>
      <c r="J80" s="40"/>
      <c r="K80" s="117"/>
      <c r="L80" s="41"/>
      <c r="M80" s="117"/>
      <c r="N80" s="118"/>
      <c r="O80" s="46"/>
      <c r="P80" s="43"/>
      <c r="Q80" s="44">
        <f>SUBTOTAL(3,Q81:Q82)</f>
        <v>0</v>
      </c>
    </row>
    <row r="81" spans="1:16" s="34" customFormat="1" ht="26.25" outlineLevel="2">
      <c r="A81" s="12">
        <v>532</v>
      </c>
      <c r="B81" s="13" t="s">
        <v>5</v>
      </c>
      <c r="C81" s="13" t="s">
        <v>6</v>
      </c>
      <c r="D81" s="149" t="s">
        <v>65</v>
      </c>
      <c r="E81" s="12" t="s">
        <v>71</v>
      </c>
      <c r="F81" s="143" t="s">
        <v>255</v>
      </c>
      <c r="G81" s="143">
        <v>16</v>
      </c>
      <c r="H81" s="143" t="s">
        <v>256</v>
      </c>
      <c r="I81" s="143">
        <v>138179739</v>
      </c>
      <c r="J81" s="143">
        <v>1</v>
      </c>
      <c r="K81" s="144">
        <v>265.58</v>
      </c>
      <c r="L81" s="145">
        <v>301.93</v>
      </c>
      <c r="M81" s="144">
        <f>SUM(L81-K81)</f>
        <v>36.35000000000002</v>
      </c>
      <c r="N81" s="146">
        <f>SUM(L81/K81)-1</f>
        <v>0.13687024625348299</v>
      </c>
      <c r="O81" s="150"/>
      <c r="P81" s="148" t="s">
        <v>269</v>
      </c>
    </row>
    <row r="82" spans="1:16" s="34" customFormat="1" ht="26.25" outlineLevel="2">
      <c r="A82" s="12">
        <v>532</v>
      </c>
      <c r="B82" s="13" t="s">
        <v>5</v>
      </c>
      <c r="C82" s="13" t="s">
        <v>6</v>
      </c>
      <c r="D82" s="149" t="s">
        <v>65</v>
      </c>
      <c r="E82" s="12" t="s">
        <v>71</v>
      </c>
      <c r="F82" s="143"/>
      <c r="G82" s="143">
        <v>16</v>
      </c>
      <c r="H82" s="143" t="s">
        <v>256</v>
      </c>
      <c r="I82" s="143">
        <v>138179739</v>
      </c>
      <c r="J82" s="143">
        <v>1</v>
      </c>
      <c r="K82" s="144">
        <v>260</v>
      </c>
      <c r="L82" s="145">
        <v>301.93</v>
      </c>
      <c r="M82" s="144">
        <f>SUM(L82-K82)</f>
        <v>41.93000000000001</v>
      </c>
      <c r="N82" s="146">
        <f>SUM(L82/K82)-1</f>
        <v>0.16126923076923072</v>
      </c>
      <c r="O82" s="150" t="s">
        <v>257</v>
      </c>
      <c r="P82" s="148" t="s">
        <v>340</v>
      </c>
    </row>
    <row r="83" spans="1:17" s="44" customFormat="1" ht="3" customHeight="1" outlineLevel="1">
      <c r="A83" s="36" t="s">
        <v>504</v>
      </c>
      <c r="B83" s="37"/>
      <c r="C83" s="37"/>
      <c r="D83" s="38"/>
      <c r="E83" s="39"/>
      <c r="F83" s="39"/>
      <c r="G83" s="39"/>
      <c r="H83" s="40"/>
      <c r="I83" s="40"/>
      <c r="J83" s="40"/>
      <c r="K83" s="117"/>
      <c r="L83" s="41"/>
      <c r="M83" s="117"/>
      <c r="N83" s="118"/>
      <c r="O83" s="46"/>
      <c r="P83" s="43"/>
      <c r="Q83" s="44">
        <f>SUBTOTAL(3,Q84:Q86)</f>
        <v>0</v>
      </c>
    </row>
    <row r="84" spans="1:16" s="34" customFormat="1" ht="26.25" outlineLevel="2">
      <c r="A84" s="12">
        <v>533</v>
      </c>
      <c r="B84" s="13" t="s">
        <v>5</v>
      </c>
      <c r="C84" s="13" t="s">
        <v>6</v>
      </c>
      <c r="D84" s="32" t="s">
        <v>66</v>
      </c>
      <c r="E84" s="12" t="s">
        <v>71</v>
      </c>
      <c r="F84" s="12" t="s">
        <v>84</v>
      </c>
      <c r="G84" s="12">
        <v>16</v>
      </c>
      <c r="H84" s="143" t="s">
        <v>256</v>
      </c>
      <c r="I84" s="143">
        <v>67042</v>
      </c>
      <c r="J84" s="143">
        <v>1</v>
      </c>
      <c r="K84" s="144">
        <v>371</v>
      </c>
      <c r="L84" s="145">
        <v>452</v>
      </c>
      <c r="M84" s="144">
        <f>SUM(L84-K84)</f>
        <v>81</v>
      </c>
      <c r="N84" s="146">
        <f>SUM(L84/K84)-1</f>
        <v>0.21832884097035032</v>
      </c>
      <c r="O84" s="150" t="s">
        <v>74</v>
      </c>
      <c r="P84" s="148" t="s">
        <v>339</v>
      </c>
    </row>
    <row r="85" spans="1:16" s="34" customFormat="1" ht="26.25" outlineLevel="2">
      <c r="A85" s="12">
        <v>533</v>
      </c>
      <c r="B85" s="13" t="s">
        <v>5</v>
      </c>
      <c r="C85" s="13" t="s">
        <v>6</v>
      </c>
      <c r="D85" s="32" t="s">
        <v>66</v>
      </c>
      <c r="E85" s="12" t="s">
        <v>71</v>
      </c>
      <c r="F85" s="12" t="s">
        <v>84</v>
      </c>
      <c r="G85" s="12">
        <v>16</v>
      </c>
      <c r="H85" s="143" t="s">
        <v>256</v>
      </c>
      <c r="I85" s="143">
        <v>67042</v>
      </c>
      <c r="J85" s="143">
        <v>1</v>
      </c>
      <c r="K85" s="144">
        <v>371</v>
      </c>
      <c r="L85" s="145">
        <v>452</v>
      </c>
      <c r="M85" s="144">
        <f>SUM(L85-K85)</f>
        <v>81</v>
      </c>
      <c r="N85" s="146">
        <f>SUM(L85/K85)-1</f>
        <v>0.21832884097035032</v>
      </c>
      <c r="O85" s="150" t="s">
        <v>74</v>
      </c>
      <c r="P85" s="148" t="s">
        <v>354</v>
      </c>
    </row>
    <row r="86" spans="1:16" s="34" customFormat="1" ht="26.25" outlineLevel="2">
      <c r="A86" s="12">
        <v>533</v>
      </c>
      <c r="B86" s="13" t="s">
        <v>5</v>
      </c>
      <c r="C86" s="13" t="s">
        <v>6</v>
      </c>
      <c r="D86" s="32" t="s">
        <v>66</v>
      </c>
      <c r="E86" s="12" t="s">
        <v>71</v>
      </c>
      <c r="F86" s="12" t="s">
        <v>84</v>
      </c>
      <c r="G86" s="12">
        <v>16</v>
      </c>
      <c r="H86" s="143" t="s">
        <v>256</v>
      </c>
      <c r="I86" s="143">
        <v>67042</v>
      </c>
      <c r="J86" s="143"/>
      <c r="K86" s="144">
        <v>371</v>
      </c>
      <c r="L86" s="145" t="s">
        <v>836</v>
      </c>
      <c r="M86" s="144" t="s">
        <v>635</v>
      </c>
      <c r="N86" s="146" t="s">
        <v>635</v>
      </c>
      <c r="O86" s="150" t="s">
        <v>74</v>
      </c>
      <c r="P86" s="148" t="s">
        <v>368</v>
      </c>
    </row>
    <row r="87" spans="1:17" s="44" customFormat="1" ht="3" customHeight="1" outlineLevel="1">
      <c r="A87" s="36" t="s">
        <v>503</v>
      </c>
      <c r="B87" s="37"/>
      <c r="C87" s="37"/>
      <c r="D87" s="45"/>
      <c r="E87" s="39"/>
      <c r="F87" s="40"/>
      <c r="G87" s="40"/>
      <c r="H87" s="40"/>
      <c r="I87" s="40"/>
      <c r="J87" s="40"/>
      <c r="K87" s="117"/>
      <c r="L87" s="41"/>
      <c r="M87" s="117"/>
      <c r="N87" s="118"/>
      <c r="O87" s="46"/>
      <c r="P87" s="43"/>
      <c r="Q87" s="44">
        <f>SUBTOTAL(3,Q88:Q88)</f>
        <v>0</v>
      </c>
    </row>
    <row r="88" spans="1:16" s="34" customFormat="1" ht="26.25" outlineLevel="2">
      <c r="A88" s="12">
        <v>534</v>
      </c>
      <c r="B88" s="13" t="s">
        <v>5</v>
      </c>
      <c r="C88" s="13" t="s">
        <v>6</v>
      </c>
      <c r="D88" s="149" t="s">
        <v>65</v>
      </c>
      <c r="E88" s="12" t="s">
        <v>71</v>
      </c>
      <c r="F88" s="143" t="s">
        <v>251</v>
      </c>
      <c r="G88" s="143">
        <v>16</v>
      </c>
      <c r="H88" s="143" t="s">
        <v>256</v>
      </c>
      <c r="I88" s="143">
        <v>138179737</v>
      </c>
      <c r="J88" s="143">
        <v>1</v>
      </c>
      <c r="K88" s="144">
        <v>299.25</v>
      </c>
      <c r="L88" s="145">
        <v>361.61</v>
      </c>
      <c r="M88" s="144">
        <f>SUM(L88-K88)</f>
        <v>62.360000000000014</v>
      </c>
      <c r="N88" s="146">
        <f>SUM(L88/K88)-1</f>
        <v>0.2083876357560568</v>
      </c>
      <c r="O88" s="150"/>
      <c r="P88" s="148" t="s">
        <v>269</v>
      </c>
    </row>
    <row r="89" spans="1:17" s="44" customFormat="1" ht="3" customHeight="1" outlineLevel="1">
      <c r="A89" s="36" t="s">
        <v>502</v>
      </c>
      <c r="B89" s="37"/>
      <c r="C89" s="37"/>
      <c r="D89" s="45"/>
      <c r="E89" s="39"/>
      <c r="F89" s="40"/>
      <c r="G89" s="39"/>
      <c r="H89" s="40"/>
      <c r="I89" s="40"/>
      <c r="J89" s="40"/>
      <c r="K89" s="117"/>
      <c r="L89" s="41"/>
      <c r="M89" s="117"/>
      <c r="N89" s="118"/>
      <c r="O89" s="37"/>
      <c r="P89" s="43"/>
      <c r="Q89" s="44">
        <f>SUBTOTAL(3,Q90:Q90)</f>
        <v>0</v>
      </c>
    </row>
    <row r="90" spans="1:16" s="34" customFormat="1" ht="26.25" outlineLevel="2">
      <c r="A90" s="12">
        <v>535</v>
      </c>
      <c r="B90" s="13" t="s">
        <v>5</v>
      </c>
      <c r="C90" s="13" t="s">
        <v>6</v>
      </c>
      <c r="D90" s="149" t="s">
        <v>65</v>
      </c>
      <c r="E90" s="12" t="s">
        <v>71</v>
      </c>
      <c r="F90" s="143" t="s">
        <v>253</v>
      </c>
      <c r="G90" s="12">
        <v>16</v>
      </c>
      <c r="H90" s="143" t="s">
        <v>256</v>
      </c>
      <c r="I90" s="143">
        <v>138179674</v>
      </c>
      <c r="J90" s="143">
        <v>1</v>
      </c>
      <c r="K90" s="144">
        <v>344.8</v>
      </c>
      <c r="L90" s="145">
        <v>409.99</v>
      </c>
      <c r="M90" s="144">
        <f>SUM(L90-K90)</f>
        <v>65.19</v>
      </c>
      <c r="N90" s="146">
        <f>SUM(L90/K90)-1</f>
        <v>0.1890661252900232</v>
      </c>
      <c r="O90" s="13"/>
      <c r="P90" s="148" t="s">
        <v>269</v>
      </c>
    </row>
    <row r="91" spans="1:17" s="44" customFormat="1" ht="3" customHeight="1" outlineLevel="1">
      <c r="A91" s="36" t="s">
        <v>501</v>
      </c>
      <c r="B91" s="37"/>
      <c r="C91" s="37"/>
      <c r="D91" s="45"/>
      <c r="E91" s="39"/>
      <c r="F91" s="40"/>
      <c r="G91" s="40"/>
      <c r="H91" s="40"/>
      <c r="I91" s="40"/>
      <c r="J91" s="40"/>
      <c r="K91" s="117"/>
      <c r="L91" s="41"/>
      <c r="M91" s="117"/>
      <c r="N91" s="118"/>
      <c r="O91" s="46"/>
      <c r="P91" s="43"/>
      <c r="Q91" s="44">
        <f>SUBTOTAL(3,Q92:Q94)</f>
        <v>0</v>
      </c>
    </row>
    <row r="92" spans="1:16" s="34" customFormat="1" ht="26.25" outlineLevel="2">
      <c r="A92" s="12">
        <v>536</v>
      </c>
      <c r="B92" s="13" t="s">
        <v>5</v>
      </c>
      <c r="C92" s="13" t="s">
        <v>6</v>
      </c>
      <c r="D92" s="149" t="s">
        <v>65</v>
      </c>
      <c r="E92" s="12" t="s">
        <v>71</v>
      </c>
      <c r="F92" s="143" t="s">
        <v>251</v>
      </c>
      <c r="G92" s="143">
        <v>16</v>
      </c>
      <c r="H92" s="143" t="s">
        <v>256</v>
      </c>
      <c r="I92" s="143">
        <v>138179737</v>
      </c>
      <c r="J92" s="143">
        <v>2</v>
      </c>
      <c r="K92" s="144">
        <v>299.25</v>
      </c>
      <c r="L92" s="145">
        <v>361.61</v>
      </c>
      <c r="M92" s="144">
        <f>SUM(L92-K92)</f>
        <v>62.360000000000014</v>
      </c>
      <c r="N92" s="146">
        <f>SUM(L92/K92)-1</f>
        <v>0.2083876357560568</v>
      </c>
      <c r="O92" s="150"/>
      <c r="P92" s="148" t="s">
        <v>269</v>
      </c>
    </row>
    <row r="93" spans="1:16" s="34" customFormat="1" ht="26.25" outlineLevel="2">
      <c r="A93" s="12">
        <v>536</v>
      </c>
      <c r="B93" s="13" t="s">
        <v>5</v>
      </c>
      <c r="C93" s="13" t="s">
        <v>6</v>
      </c>
      <c r="D93" s="149" t="s">
        <v>68</v>
      </c>
      <c r="E93" s="12" t="s">
        <v>71</v>
      </c>
      <c r="F93" s="143" t="s">
        <v>334</v>
      </c>
      <c r="G93" s="143">
        <v>16</v>
      </c>
      <c r="H93" s="143" t="s">
        <v>256</v>
      </c>
      <c r="I93" s="143">
        <v>248324</v>
      </c>
      <c r="J93" s="143">
        <v>1</v>
      </c>
      <c r="K93" s="144">
        <v>341.4</v>
      </c>
      <c r="L93" s="145">
        <v>350.48</v>
      </c>
      <c r="M93" s="144">
        <f>SUM(L93-K93)</f>
        <v>9.080000000000041</v>
      </c>
      <c r="N93" s="146">
        <f>SUM(L93/K93)-1</f>
        <v>0.026596367896895234</v>
      </c>
      <c r="O93" s="150"/>
      <c r="P93" s="148" t="s">
        <v>339</v>
      </c>
    </row>
    <row r="94" spans="1:16" s="34" customFormat="1" ht="26.25" outlineLevel="2">
      <c r="A94" s="12">
        <v>536</v>
      </c>
      <c r="B94" s="13" t="s">
        <v>5</v>
      </c>
      <c r="C94" s="13" t="s">
        <v>6</v>
      </c>
      <c r="D94" s="149" t="s">
        <v>68</v>
      </c>
      <c r="E94" s="12" t="s">
        <v>71</v>
      </c>
      <c r="F94" s="143" t="s">
        <v>334</v>
      </c>
      <c r="G94" s="143">
        <v>16</v>
      </c>
      <c r="H94" s="143" t="s">
        <v>256</v>
      </c>
      <c r="I94" s="143">
        <v>248324</v>
      </c>
      <c r="J94" s="143">
        <v>1</v>
      </c>
      <c r="K94" s="144">
        <v>341.4</v>
      </c>
      <c r="L94" s="145">
        <v>350.48</v>
      </c>
      <c r="M94" s="144">
        <f>SUM(L94-K94)</f>
        <v>9.080000000000041</v>
      </c>
      <c r="N94" s="146">
        <f>SUM(L94/K94)-1</f>
        <v>0.026596367896895234</v>
      </c>
      <c r="O94" s="150" t="s">
        <v>847</v>
      </c>
      <c r="P94" s="148" t="s">
        <v>354</v>
      </c>
    </row>
    <row r="95" spans="1:17" s="47" customFormat="1" ht="3" customHeight="1" outlineLevel="1">
      <c r="A95" s="36" t="s">
        <v>500</v>
      </c>
      <c r="B95" s="37"/>
      <c r="C95" s="37"/>
      <c r="D95" s="45"/>
      <c r="E95" s="39"/>
      <c r="F95" s="40"/>
      <c r="G95" s="39"/>
      <c r="H95" s="40"/>
      <c r="I95" s="40"/>
      <c r="J95" s="40"/>
      <c r="K95" s="117"/>
      <c r="L95" s="41"/>
      <c r="M95" s="117"/>
      <c r="N95" s="118"/>
      <c r="O95" s="37"/>
      <c r="P95" s="43"/>
      <c r="Q95" s="47">
        <f>SUBTOTAL(3,Q96:Q97)</f>
        <v>0</v>
      </c>
    </row>
    <row r="96" spans="1:16" ht="26.25" outlineLevel="2">
      <c r="A96" s="12">
        <v>537</v>
      </c>
      <c r="B96" s="13" t="s">
        <v>5</v>
      </c>
      <c r="C96" s="13" t="s">
        <v>60</v>
      </c>
      <c r="D96" s="149" t="s">
        <v>65</v>
      </c>
      <c r="E96" s="12" t="s">
        <v>70</v>
      </c>
      <c r="F96" s="143" t="s">
        <v>164</v>
      </c>
      <c r="G96" s="12">
        <v>14</v>
      </c>
      <c r="H96" s="143" t="s">
        <v>76</v>
      </c>
      <c r="I96" s="143">
        <v>138948265</v>
      </c>
      <c r="J96" s="143">
        <v>1</v>
      </c>
      <c r="K96" s="144">
        <v>299.25</v>
      </c>
      <c r="L96" s="145">
        <v>369.95</v>
      </c>
      <c r="M96" s="144">
        <f>SUM(L96-K96)</f>
        <v>70.69999999999999</v>
      </c>
      <c r="N96" s="146">
        <f>SUM(L96/K96)-1</f>
        <v>0.2362573099415204</v>
      </c>
      <c r="O96" s="13"/>
      <c r="P96" s="148" t="s">
        <v>269</v>
      </c>
    </row>
    <row r="97" spans="1:16" ht="26.25" outlineLevel="2">
      <c r="A97" s="12">
        <v>537</v>
      </c>
      <c r="B97" s="13" t="s">
        <v>5</v>
      </c>
      <c r="C97" s="13" t="s">
        <v>60</v>
      </c>
      <c r="D97" s="149" t="s">
        <v>65</v>
      </c>
      <c r="E97" s="12" t="s">
        <v>70</v>
      </c>
      <c r="F97" s="143" t="s">
        <v>164</v>
      </c>
      <c r="G97" s="12">
        <v>14</v>
      </c>
      <c r="H97" s="143" t="s">
        <v>76</v>
      </c>
      <c r="I97" s="143">
        <v>138948265</v>
      </c>
      <c r="J97" s="143">
        <v>1</v>
      </c>
      <c r="K97" s="144">
        <v>299.25</v>
      </c>
      <c r="L97" s="145">
        <v>369.95</v>
      </c>
      <c r="M97" s="144">
        <f>SUM(L97-K97)</f>
        <v>70.69999999999999</v>
      </c>
      <c r="N97" s="146">
        <f>SUM(L97/K97)-1</f>
        <v>0.2362573099415204</v>
      </c>
      <c r="O97" s="13" t="s">
        <v>9</v>
      </c>
      <c r="P97" s="148" t="s">
        <v>340</v>
      </c>
    </row>
    <row r="98" spans="1:17" s="47" customFormat="1" ht="3" customHeight="1" outlineLevel="1">
      <c r="A98" s="36" t="s">
        <v>499</v>
      </c>
      <c r="B98" s="37"/>
      <c r="C98" s="37"/>
      <c r="D98" s="45"/>
      <c r="E98" s="39"/>
      <c r="F98" s="40"/>
      <c r="G98" s="40"/>
      <c r="H98" s="40"/>
      <c r="I98" s="40"/>
      <c r="J98" s="40"/>
      <c r="K98" s="117"/>
      <c r="L98" s="41"/>
      <c r="M98" s="117"/>
      <c r="N98" s="118"/>
      <c r="O98" s="46"/>
      <c r="P98" s="43"/>
      <c r="Q98" s="47">
        <f>SUBTOTAL(3,Q99:Q99)</f>
        <v>0</v>
      </c>
    </row>
    <row r="99" spans="1:16" ht="26.25" outlineLevel="2">
      <c r="A99" s="12">
        <v>538</v>
      </c>
      <c r="B99" s="13" t="s">
        <v>5</v>
      </c>
      <c r="C99" s="13" t="s">
        <v>60</v>
      </c>
      <c r="D99" s="149" t="s">
        <v>65</v>
      </c>
      <c r="E99" s="12" t="s">
        <v>70</v>
      </c>
      <c r="F99" s="143" t="s">
        <v>164</v>
      </c>
      <c r="G99" s="143">
        <v>14</v>
      </c>
      <c r="H99" s="143" t="s">
        <v>76</v>
      </c>
      <c r="I99" s="143">
        <v>138948265</v>
      </c>
      <c r="J99" s="143">
        <v>1</v>
      </c>
      <c r="K99" s="144">
        <v>299.25</v>
      </c>
      <c r="L99" s="145">
        <v>369.95</v>
      </c>
      <c r="M99" s="144">
        <f>SUM(L99-K99)</f>
        <v>70.69999999999999</v>
      </c>
      <c r="N99" s="146">
        <f>SUM(L99/K99)-1</f>
        <v>0.2362573099415204</v>
      </c>
      <c r="O99" s="150"/>
      <c r="P99" s="148" t="s">
        <v>269</v>
      </c>
    </row>
    <row r="100" spans="1:17" s="47" customFormat="1" ht="3" customHeight="1" outlineLevel="1">
      <c r="A100" s="36" t="s">
        <v>498</v>
      </c>
      <c r="B100" s="37"/>
      <c r="C100" s="37"/>
      <c r="D100" s="38"/>
      <c r="E100" s="39"/>
      <c r="F100" s="39"/>
      <c r="G100" s="39"/>
      <c r="H100" s="40"/>
      <c r="I100" s="40"/>
      <c r="J100" s="40"/>
      <c r="K100" s="117"/>
      <c r="L100" s="41"/>
      <c r="M100" s="117"/>
      <c r="N100" s="118"/>
      <c r="O100" s="46"/>
      <c r="P100" s="43"/>
      <c r="Q100" s="47">
        <f>SUBTOTAL(3,Q101:Q102)</f>
        <v>0</v>
      </c>
    </row>
    <row r="101" spans="1:16" ht="26.25" outlineLevel="2">
      <c r="A101" s="12">
        <v>539</v>
      </c>
      <c r="B101" s="13" t="s">
        <v>5</v>
      </c>
      <c r="C101" s="13" t="s">
        <v>45</v>
      </c>
      <c r="D101" s="32" t="s">
        <v>65</v>
      </c>
      <c r="E101" s="12" t="s">
        <v>71</v>
      </c>
      <c r="F101" s="12" t="s">
        <v>77</v>
      </c>
      <c r="G101" s="12">
        <v>16</v>
      </c>
      <c r="H101" s="143" t="s">
        <v>256</v>
      </c>
      <c r="I101" s="143">
        <v>138179674</v>
      </c>
      <c r="J101" s="143"/>
      <c r="K101" s="144">
        <v>344.8</v>
      </c>
      <c r="L101" s="145" t="s">
        <v>836</v>
      </c>
      <c r="M101" s="144" t="s">
        <v>635</v>
      </c>
      <c r="N101" s="146" t="s">
        <v>635</v>
      </c>
      <c r="O101" s="150" t="s">
        <v>260</v>
      </c>
      <c r="P101" s="148" t="s">
        <v>269</v>
      </c>
    </row>
    <row r="102" spans="1:16" ht="26.25" outlineLevel="2">
      <c r="A102" s="12">
        <v>539</v>
      </c>
      <c r="B102" s="13" t="s">
        <v>5</v>
      </c>
      <c r="C102" s="13" t="s">
        <v>45</v>
      </c>
      <c r="D102" s="32" t="s">
        <v>65</v>
      </c>
      <c r="E102" s="12" t="s">
        <v>71</v>
      </c>
      <c r="F102" s="12" t="s">
        <v>77</v>
      </c>
      <c r="G102" s="12">
        <v>16</v>
      </c>
      <c r="H102" s="143"/>
      <c r="I102" s="143">
        <v>138179674</v>
      </c>
      <c r="J102" s="143">
        <v>1</v>
      </c>
      <c r="K102" s="144">
        <v>344.5</v>
      </c>
      <c r="L102" s="145">
        <v>409.99</v>
      </c>
      <c r="M102" s="144">
        <f>SUM(L102-K102)</f>
        <v>65.49000000000001</v>
      </c>
      <c r="N102" s="146">
        <f>SUM(L102/K102)-1</f>
        <v>0.19010159651669079</v>
      </c>
      <c r="O102" s="150" t="s">
        <v>260</v>
      </c>
      <c r="P102" s="148" t="s">
        <v>340</v>
      </c>
    </row>
    <row r="103" spans="1:17" s="44" customFormat="1" ht="3" customHeight="1" outlineLevel="1">
      <c r="A103" s="36" t="s">
        <v>497</v>
      </c>
      <c r="B103" s="37"/>
      <c r="C103" s="37"/>
      <c r="D103" s="45"/>
      <c r="E103" s="39"/>
      <c r="F103" s="40"/>
      <c r="G103" s="40"/>
      <c r="H103" s="40"/>
      <c r="I103" s="40"/>
      <c r="J103" s="40"/>
      <c r="K103" s="117"/>
      <c r="L103" s="41"/>
      <c r="M103" s="117"/>
      <c r="N103" s="118"/>
      <c r="O103" s="46"/>
      <c r="P103" s="43"/>
      <c r="Q103" s="44">
        <f>SUBTOTAL(3,Q104:Q104)</f>
        <v>0</v>
      </c>
    </row>
    <row r="104" spans="1:16" s="34" customFormat="1" ht="26.25" outlineLevel="2">
      <c r="A104" s="12">
        <v>540</v>
      </c>
      <c r="B104" s="13" t="s">
        <v>5</v>
      </c>
      <c r="C104" s="13" t="s">
        <v>45</v>
      </c>
      <c r="D104" s="149" t="s">
        <v>65</v>
      </c>
      <c r="E104" s="12" t="s">
        <v>71</v>
      </c>
      <c r="F104" s="143" t="s">
        <v>251</v>
      </c>
      <c r="G104" s="143">
        <v>16</v>
      </c>
      <c r="H104" s="143" t="s">
        <v>256</v>
      </c>
      <c r="I104" s="143">
        <v>138179737</v>
      </c>
      <c r="J104" s="143">
        <v>1</v>
      </c>
      <c r="K104" s="144">
        <v>299.25</v>
      </c>
      <c r="L104" s="145">
        <v>361.61</v>
      </c>
      <c r="M104" s="144">
        <f>SUM(L104-K104)</f>
        <v>62.360000000000014</v>
      </c>
      <c r="N104" s="146">
        <f>SUM(L104/K104)-1</f>
        <v>0.2083876357560568</v>
      </c>
      <c r="O104" s="150"/>
      <c r="P104" s="148" t="s">
        <v>269</v>
      </c>
    </row>
    <row r="105" spans="1:17" s="44" customFormat="1" ht="3" customHeight="1" outlineLevel="1">
      <c r="A105" s="36" t="s">
        <v>496</v>
      </c>
      <c r="B105" s="37"/>
      <c r="C105" s="37"/>
      <c r="D105" s="45"/>
      <c r="E105" s="40"/>
      <c r="F105" s="40"/>
      <c r="G105" s="40"/>
      <c r="H105" s="40"/>
      <c r="I105" s="40"/>
      <c r="J105" s="40"/>
      <c r="K105" s="117"/>
      <c r="L105" s="41"/>
      <c r="M105" s="117"/>
      <c r="N105" s="118"/>
      <c r="O105" s="46"/>
      <c r="P105" s="43"/>
      <c r="Q105" s="44">
        <f>SUBTOTAL(3,Q106:Q106)</f>
        <v>0</v>
      </c>
    </row>
    <row r="106" spans="1:16" s="34" customFormat="1" ht="26.25" outlineLevel="2">
      <c r="A106" s="12">
        <v>542</v>
      </c>
      <c r="B106" s="13" t="s">
        <v>55</v>
      </c>
      <c r="C106" s="13" t="s">
        <v>47</v>
      </c>
      <c r="D106" s="149" t="s">
        <v>65</v>
      </c>
      <c r="E106" s="143" t="s">
        <v>261</v>
      </c>
      <c r="F106" s="143" t="s">
        <v>262</v>
      </c>
      <c r="G106" s="143"/>
      <c r="H106" s="143"/>
      <c r="I106" s="143">
        <v>254886702</v>
      </c>
      <c r="J106" s="143">
        <v>1</v>
      </c>
      <c r="K106" s="144">
        <v>115</v>
      </c>
      <c r="L106" s="145">
        <v>121.9</v>
      </c>
      <c r="M106" s="144">
        <f>SUM(L106-K106)</f>
        <v>6.900000000000006</v>
      </c>
      <c r="N106" s="146">
        <f>SUM(L106/K106)-1</f>
        <v>0.06000000000000005</v>
      </c>
      <c r="O106" s="150" t="s">
        <v>839</v>
      </c>
      <c r="P106" s="148" t="s">
        <v>269</v>
      </c>
    </row>
    <row r="107" spans="1:17" s="44" customFormat="1" ht="3" customHeight="1" outlineLevel="1">
      <c r="A107" s="36" t="s">
        <v>495</v>
      </c>
      <c r="B107" s="37"/>
      <c r="C107" s="37"/>
      <c r="D107" s="45"/>
      <c r="E107" s="39"/>
      <c r="F107" s="40"/>
      <c r="G107" s="40"/>
      <c r="H107" s="40"/>
      <c r="I107" s="40"/>
      <c r="J107" s="40"/>
      <c r="K107" s="117"/>
      <c r="L107" s="41"/>
      <c r="M107" s="117"/>
      <c r="N107" s="118"/>
      <c r="O107" s="46"/>
      <c r="P107" s="43"/>
      <c r="Q107" s="44">
        <f>SUBTOTAL(3,Q108:Q111)</f>
        <v>0</v>
      </c>
    </row>
    <row r="108" spans="1:16" s="34" customFormat="1" ht="26.25" outlineLevel="2">
      <c r="A108" s="12">
        <v>543</v>
      </c>
      <c r="B108" s="13" t="s">
        <v>46</v>
      </c>
      <c r="C108" s="13" t="s">
        <v>47</v>
      </c>
      <c r="D108" s="149" t="s">
        <v>65</v>
      </c>
      <c r="E108" s="12" t="s">
        <v>70</v>
      </c>
      <c r="F108" s="143" t="s">
        <v>262</v>
      </c>
      <c r="G108" s="143"/>
      <c r="H108" s="143"/>
      <c r="I108" s="143">
        <v>254085702</v>
      </c>
      <c r="J108" s="143">
        <v>1</v>
      </c>
      <c r="K108" s="144">
        <v>100</v>
      </c>
      <c r="L108" s="145">
        <v>106</v>
      </c>
      <c r="M108" s="144">
        <f>SUM(L108-K108)</f>
        <v>6</v>
      </c>
      <c r="N108" s="146">
        <f>SUM(L108/K108)-1</f>
        <v>0.06000000000000005</v>
      </c>
      <c r="O108" s="150" t="s">
        <v>839</v>
      </c>
      <c r="P108" s="148" t="s">
        <v>269</v>
      </c>
    </row>
    <row r="109" spans="1:16" s="34" customFormat="1" ht="26.25" outlineLevel="2">
      <c r="A109" s="12">
        <v>543</v>
      </c>
      <c r="B109" s="13" t="s">
        <v>46</v>
      </c>
      <c r="C109" s="13" t="s">
        <v>47</v>
      </c>
      <c r="D109" s="149" t="s">
        <v>65</v>
      </c>
      <c r="E109" s="12" t="s">
        <v>70</v>
      </c>
      <c r="F109" s="143" t="s">
        <v>262</v>
      </c>
      <c r="G109" s="143"/>
      <c r="H109" s="143"/>
      <c r="I109" s="143">
        <v>254085702</v>
      </c>
      <c r="J109" s="143">
        <v>1</v>
      </c>
      <c r="K109" s="144">
        <v>100</v>
      </c>
      <c r="L109" s="145">
        <v>106</v>
      </c>
      <c r="M109" s="144">
        <f>SUM(L109-K109)</f>
        <v>6</v>
      </c>
      <c r="N109" s="146">
        <f>SUM(L109/K109)-1</f>
        <v>0.06000000000000005</v>
      </c>
      <c r="O109" s="150" t="s">
        <v>263</v>
      </c>
      <c r="P109" s="148" t="s">
        <v>340</v>
      </c>
    </row>
    <row r="110" spans="1:16" s="34" customFormat="1" ht="26.25" outlineLevel="2">
      <c r="A110" s="12">
        <v>543</v>
      </c>
      <c r="B110" s="13" t="s">
        <v>46</v>
      </c>
      <c r="C110" s="13" t="s">
        <v>47</v>
      </c>
      <c r="D110" s="149" t="s">
        <v>69</v>
      </c>
      <c r="E110" s="12" t="s">
        <v>70</v>
      </c>
      <c r="F110" s="143" t="s">
        <v>337</v>
      </c>
      <c r="G110" s="143"/>
      <c r="H110" s="143"/>
      <c r="I110" s="143"/>
      <c r="J110" s="143">
        <v>2</v>
      </c>
      <c r="K110" s="144">
        <v>115.12</v>
      </c>
      <c r="L110" s="145">
        <v>126.63</v>
      </c>
      <c r="M110" s="144">
        <f>SUM(L110-K110)</f>
        <v>11.509999999999991</v>
      </c>
      <c r="N110" s="146">
        <f>SUM(L110/K110)-1</f>
        <v>0.09998262682418346</v>
      </c>
      <c r="O110" s="150" t="s">
        <v>8</v>
      </c>
      <c r="P110" s="148" t="s">
        <v>339</v>
      </c>
    </row>
    <row r="111" spans="1:16" s="34" customFormat="1" ht="12.75" outlineLevel="2">
      <c r="A111" s="12">
        <v>543</v>
      </c>
      <c r="B111" s="13" t="s">
        <v>46</v>
      </c>
      <c r="C111" s="13" t="s">
        <v>47</v>
      </c>
      <c r="D111" s="149" t="s">
        <v>69</v>
      </c>
      <c r="E111" s="12" t="s">
        <v>70</v>
      </c>
      <c r="F111" s="143" t="s">
        <v>337</v>
      </c>
      <c r="G111" s="143"/>
      <c r="H111" s="143"/>
      <c r="I111" s="143"/>
      <c r="J111" s="143">
        <v>3</v>
      </c>
      <c r="K111" s="144">
        <v>115.12</v>
      </c>
      <c r="L111" s="145">
        <v>133.73</v>
      </c>
      <c r="M111" s="144">
        <f>SUM(L111-K111)</f>
        <v>18.609999999999985</v>
      </c>
      <c r="N111" s="146">
        <f>SUM(L111/K111)-1</f>
        <v>0.1616574009728977</v>
      </c>
      <c r="O111" s="150" t="s">
        <v>8</v>
      </c>
      <c r="P111" s="148" t="s">
        <v>354</v>
      </c>
    </row>
    <row r="112" spans="1:17" s="44" customFormat="1" ht="3" customHeight="1" outlineLevel="1">
      <c r="A112" s="36" t="s">
        <v>494</v>
      </c>
      <c r="B112" s="37"/>
      <c r="C112" s="37"/>
      <c r="D112" s="45"/>
      <c r="E112" s="39"/>
      <c r="F112" s="40"/>
      <c r="G112" s="40"/>
      <c r="H112" s="40"/>
      <c r="I112" s="40"/>
      <c r="J112" s="40"/>
      <c r="K112" s="117"/>
      <c r="L112" s="41"/>
      <c r="M112" s="117"/>
      <c r="N112" s="118"/>
      <c r="O112" s="46"/>
      <c r="P112" s="43"/>
      <c r="Q112" s="44">
        <f>SUBTOTAL(3,Q113:Q116)</f>
        <v>0</v>
      </c>
    </row>
    <row r="113" spans="1:16" s="34" customFormat="1" ht="26.25" outlineLevel="2">
      <c r="A113" s="12">
        <v>544</v>
      </c>
      <c r="B113" s="13" t="s">
        <v>46</v>
      </c>
      <c r="C113" s="13" t="s">
        <v>47</v>
      </c>
      <c r="D113" s="149" t="s">
        <v>65</v>
      </c>
      <c r="E113" s="12" t="s">
        <v>71</v>
      </c>
      <c r="F113" s="143" t="s">
        <v>262</v>
      </c>
      <c r="G113" s="143"/>
      <c r="H113" s="143"/>
      <c r="I113" s="143">
        <v>254086702</v>
      </c>
      <c r="J113" s="143">
        <v>1</v>
      </c>
      <c r="K113" s="144">
        <v>103</v>
      </c>
      <c r="L113" s="145">
        <v>109.19</v>
      </c>
      <c r="M113" s="144">
        <f>SUM(L113-K113)</f>
        <v>6.189999999999998</v>
      </c>
      <c r="N113" s="146">
        <f>SUM(L113/K113)-1</f>
        <v>0.060097087378640834</v>
      </c>
      <c r="O113" s="150" t="s">
        <v>839</v>
      </c>
      <c r="P113" s="148" t="s">
        <v>269</v>
      </c>
    </row>
    <row r="114" spans="1:16" s="34" customFormat="1" ht="26.25" outlineLevel="2">
      <c r="A114" s="12">
        <v>544</v>
      </c>
      <c r="B114" s="13" t="s">
        <v>46</v>
      </c>
      <c r="C114" s="13" t="s">
        <v>47</v>
      </c>
      <c r="D114" s="149" t="s">
        <v>65</v>
      </c>
      <c r="E114" s="12" t="s">
        <v>71</v>
      </c>
      <c r="F114" s="143" t="s">
        <v>262</v>
      </c>
      <c r="G114" s="143"/>
      <c r="H114" s="143"/>
      <c r="I114" s="143">
        <v>254086702</v>
      </c>
      <c r="J114" s="143">
        <v>1</v>
      </c>
      <c r="K114" s="144">
        <v>103</v>
      </c>
      <c r="L114" s="145">
        <v>109.189</v>
      </c>
      <c r="M114" s="144">
        <f>SUM(L114-K114)</f>
        <v>6.188999999999993</v>
      </c>
      <c r="N114" s="146">
        <f>SUM(L114/K114)-1</f>
        <v>0.060087378640776734</v>
      </c>
      <c r="O114" s="150" t="s">
        <v>263</v>
      </c>
      <c r="P114" s="148" t="s">
        <v>340</v>
      </c>
    </row>
    <row r="115" spans="1:16" s="34" customFormat="1" ht="26.25" outlineLevel="2">
      <c r="A115" s="12">
        <v>544</v>
      </c>
      <c r="B115" s="13" t="s">
        <v>46</v>
      </c>
      <c r="C115" s="13" t="s">
        <v>47</v>
      </c>
      <c r="D115" s="149" t="s">
        <v>69</v>
      </c>
      <c r="E115" s="12" t="s">
        <v>71</v>
      </c>
      <c r="F115" s="143" t="s">
        <v>337</v>
      </c>
      <c r="G115" s="143"/>
      <c r="H115" s="143"/>
      <c r="I115" s="143"/>
      <c r="J115" s="143">
        <v>2</v>
      </c>
      <c r="K115" s="144">
        <v>119.75</v>
      </c>
      <c r="L115" s="145">
        <v>131.73</v>
      </c>
      <c r="M115" s="144">
        <f>SUM(L115-K115)</f>
        <v>11.97999999999999</v>
      </c>
      <c r="N115" s="146">
        <f>SUM(L115/K115)-1</f>
        <v>0.10004175365344459</v>
      </c>
      <c r="O115" s="150" t="s">
        <v>8</v>
      </c>
      <c r="P115" s="148" t="s">
        <v>339</v>
      </c>
    </row>
    <row r="116" spans="1:16" s="34" customFormat="1" ht="12.75" outlineLevel="2">
      <c r="A116" s="12">
        <v>544</v>
      </c>
      <c r="B116" s="13" t="s">
        <v>46</v>
      </c>
      <c r="C116" s="13" t="s">
        <v>47</v>
      </c>
      <c r="D116" s="149" t="s">
        <v>69</v>
      </c>
      <c r="E116" s="12" t="s">
        <v>71</v>
      </c>
      <c r="F116" s="143" t="s">
        <v>337</v>
      </c>
      <c r="G116" s="143"/>
      <c r="H116" s="143"/>
      <c r="I116" s="143"/>
      <c r="J116" s="143">
        <v>3</v>
      </c>
      <c r="K116" s="144">
        <v>119.75</v>
      </c>
      <c r="L116" s="145">
        <v>138.73</v>
      </c>
      <c r="M116" s="144">
        <f>SUM(L116-K116)</f>
        <v>18.97999999999999</v>
      </c>
      <c r="N116" s="146">
        <f>SUM(L116/K116)-1</f>
        <v>0.15849686847599154</v>
      </c>
      <c r="O116" s="150" t="s">
        <v>8</v>
      </c>
      <c r="P116" s="148" t="s">
        <v>354</v>
      </c>
    </row>
    <row r="117" spans="1:17" s="44" customFormat="1" ht="3" customHeight="1" outlineLevel="1">
      <c r="A117" s="36" t="s">
        <v>493</v>
      </c>
      <c r="B117" s="37"/>
      <c r="C117" s="37"/>
      <c r="D117" s="45"/>
      <c r="E117" s="39"/>
      <c r="F117" s="40"/>
      <c r="G117" s="40"/>
      <c r="H117" s="40"/>
      <c r="I117" s="40"/>
      <c r="J117" s="40"/>
      <c r="K117" s="117"/>
      <c r="L117" s="41"/>
      <c r="M117" s="117"/>
      <c r="N117" s="118"/>
      <c r="O117" s="46"/>
      <c r="P117" s="43"/>
      <c r="Q117" s="44">
        <f>SUBTOTAL(3,Q118:Q119)</f>
        <v>0</v>
      </c>
    </row>
    <row r="118" spans="1:16" s="34" customFormat="1" ht="26.25" outlineLevel="2">
      <c r="A118" s="12">
        <v>545</v>
      </c>
      <c r="B118" s="13" t="s">
        <v>46</v>
      </c>
      <c r="C118" s="13" t="s">
        <v>48</v>
      </c>
      <c r="D118" s="149" t="s">
        <v>65</v>
      </c>
      <c r="E118" s="12" t="s">
        <v>70</v>
      </c>
      <c r="F118" s="143" t="s">
        <v>264</v>
      </c>
      <c r="G118" s="143"/>
      <c r="H118" s="143"/>
      <c r="I118" s="143">
        <v>254085027</v>
      </c>
      <c r="J118" s="143">
        <v>1</v>
      </c>
      <c r="K118" s="144">
        <v>97</v>
      </c>
      <c r="L118" s="145">
        <v>102.82</v>
      </c>
      <c r="M118" s="144">
        <f>SUM(L118-K118)</f>
        <v>5.819999999999993</v>
      </c>
      <c r="N118" s="146">
        <f>SUM(L118/K118)-1</f>
        <v>0.05999999999999983</v>
      </c>
      <c r="O118" s="150" t="s">
        <v>840</v>
      </c>
      <c r="P118" s="148" t="s">
        <v>269</v>
      </c>
    </row>
    <row r="119" spans="1:16" s="34" customFormat="1" ht="26.25" outlineLevel="2">
      <c r="A119" s="12">
        <v>545</v>
      </c>
      <c r="B119" s="13" t="s">
        <v>46</v>
      </c>
      <c r="C119" s="13" t="s">
        <v>48</v>
      </c>
      <c r="D119" s="149" t="s">
        <v>65</v>
      </c>
      <c r="E119" s="12" t="s">
        <v>70</v>
      </c>
      <c r="F119" s="143" t="s">
        <v>264</v>
      </c>
      <c r="G119" s="143"/>
      <c r="H119" s="143"/>
      <c r="I119" s="143">
        <v>254085027</v>
      </c>
      <c r="J119" s="143">
        <v>1</v>
      </c>
      <c r="K119" s="144">
        <v>97</v>
      </c>
      <c r="L119" s="145">
        <v>102.82</v>
      </c>
      <c r="M119" s="144">
        <f>SUM(L119-K119)</f>
        <v>5.819999999999993</v>
      </c>
      <c r="N119" s="146">
        <f>SUM(L119/K119)-1</f>
        <v>0.05999999999999983</v>
      </c>
      <c r="O119" s="150" t="s">
        <v>265</v>
      </c>
      <c r="P119" s="148" t="s">
        <v>340</v>
      </c>
    </row>
    <row r="120" spans="1:17" s="44" customFormat="1" ht="3" customHeight="1" outlineLevel="1">
      <c r="A120" s="36" t="s">
        <v>492</v>
      </c>
      <c r="B120" s="37"/>
      <c r="C120" s="37"/>
      <c r="D120" s="45"/>
      <c r="E120" s="39"/>
      <c r="F120" s="40"/>
      <c r="G120" s="40"/>
      <c r="H120" s="40"/>
      <c r="I120" s="40"/>
      <c r="J120" s="40"/>
      <c r="K120" s="117"/>
      <c r="L120" s="41"/>
      <c r="M120" s="117"/>
      <c r="N120" s="118"/>
      <c r="O120" s="46"/>
      <c r="P120" s="43"/>
      <c r="Q120" s="44">
        <f>SUBTOTAL(3,Q121:Q122)</f>
        <v>0</v>
      </c>
    </row>
    <row r="121" spans="1:16" s="34" customFormat="1" ht="26.25" outlineLevel="2">
      <c r="A121" s="12">
        <v>546</v>
      </c>
      <c r="B121" s="13" t="s">
        <v>46</v>
      </c>
      <c r="C121" s="13" t="s">
        <v>48</v>
      </c>
      <c r="D121" s="149" t="s">
        <v>65</v>
      </c>
      <c r="E121" s="12" t="s">
        <v>71</v>
      </c>
      <c r="F121" s="143" t="s">
        <v>264</v>
      </c>
      <c r="G121" s="143"/>
      <c r="H121" s="143"/>
      <c r="I121" s="143">
        <v>254086027</v>
      </c>
      <c r="J121" s="143">
        <v>1</v>
      </c>
      <c r="K121" s="144">
        <v>107</v>
      </c>
      <c r="L121" s="145">
        <v>113.42</v>
      </c>
      <c r="M121" s="144">
        <f>SUM(L121-K121)</f>
        <v>6.420000000000002</v>
      </c>
      <c r="N121" s="146">
        <f>SUM(L121/K121)-1</f>
        <v>0.06000000000000005</v>
      </c>
      <c r="O121" s="150" t="s">
        <v>841</v>
      </c>
      <c r="P121" s="148" t="s">
        <v>269</v>
      </c>
    </row>
    <row r="122" spans="1:16" s="34" customFormat="1" ht="26.25" outlineLevel="2">
      <c r="A122" s="12">
        <v>546</v>
      </c>
      <c r="B122" s="13" t="s">
        <v>46</v>
      </c>
      <c r="C122" s="13" t="s">
        <v>48</v>
      </c>
      <c r="D122" s="149" t="s">
        <v>65</v>
      </c>
      <c r="E122" s="12" t="s">
        <v>71</v>
      </c>
      <c r="F122" s="143" t="s">
        <v>341</v>
      </c>
      <c r="G122" s="143"/>
      <c r="H122" s="143"/>
      <c r="I122" s="143">
        <v>254086199</v>
      </c>
      <c r="J122" s="143">
        <v>1</v>
      </c>
      <c r="K122" s="144">
        <v>107</v>
      </c>
      <c r="L122" s="145">
        <v>113.42</v>
      </c>
      <c r="M122" s="144">
        <f>SUM(L122-K122)</f>
        <v>6.420000000000002</v>
      </c>
      <c r="N122" s="146">
        <f>SUM(L122/K122)-1</f>
        <v>0.06000000000000005</v>
      </c>
      <c r="O122" s="150" t="s">
        <v>855</v>
      </c>
      <c r="P122" s="148" t="s">
        <v>340</v>
      </c>
    </row>
    <row r="123" spans="1:17" s="44" customFormat="1" ht="3" customHeight="1" outlineLevel="1">
      <c r="A123" s="36" t="s">
        <v>491</v>
      </c>
      <c r="B123" s="37"/>
      <c r="C123" s="37"/>
      <c r="D123" s="45"/>
      <c r="E123" s="39"/>
      <c r="F123" s="40"/>
      <c r="G123" s="40"/>
      <c r="H123" s="40"/>
      <c r="I123" s="40"/>
      <c r="J123" s="40"/>
      <c r="K123" s="117"/>
      <c r="L123" s="41"/>
      <c r="M123" s="117"/>
      <c r="N123" s="118"/>
      <c r="O123" s="46"/>
      <c r="P123" s="43"/>
      <c r="Q123" s="44">
        <f>SUBTOTAL(3,Q124:Q124)</f>
        <v>0</v>
      </c>
    </row>
    <row r="124" spans="1:16" s="34" customFormat="1" ht="26.25" outlineLevel="2">
      <c r="A124" s="12">
        <v>547</v>
      </c>
      <c r="B124" s="13" t="s">
        <v>43</v>
      </c>
      <c r="C124" s="13" t="s">
        <v>87</v>
      </c>
      <c r="D124" s="149" t="s">
        <v>65</v>
      </c>
      <c r="E124" s="12" t="s">
        <v>70</v>
      </c>
      <c r="F124" s="143" t="s">
        <v>266</v>
      </c>
      <c r="G124" s="143"/>
      <c r="H124" s="143"/>
      <c r="I124" s="143">
        <v>254085410</v>
      </c>
      <c r="J124" s="143">
        <v>1</v>
      </c>
      <c r="K124" s="144">
        <v>135</v>
      </c>
      <c r="L124" s="145">
        <v>143.1</v>
      </c>
      <c r="M124" s="144">
        <f>SUM(L124-K124)</f>
        <v>8.099999999999994</v>
      </c>
      <c r="N124" s="146">
        <f>SUM(L124/K124)-1</f>
        <v>0.06000000000000005</v>
      </c>
      <c r="O124" s="150" t="s">
        <v>839</v>
      </c>
      <c r="P124" s="148" t="s">
        <v>269</v>
      </c>
    </row>
    <row r="125" spans="1:17" s="44" customFormat="1" ht="3" customHeight="1" outlineLevel="1">
      <c r="A125" s="36" t="s">
        <v>490</v>
      </c>
      <c r="B125" s="37"/>
      <c r="C125" s="37"/>
      <c r="D125" s="38"/>
      <c r="E125" s="39"/>
      <c r="F125" s="39"/>
      <c r="G125" s="40"/>
      <c r="H125" s="40"/>
      <c r="I125" s="40"/>
      <c r="J125" s="40"/>
      <c r="K125" s="117"/>
      <c r="L125" s="41"/>
      <c r="M125" s="117"/>
      <c r="N125" s="118"/>
      <c r="O125" s="46"/>
      <c r="P125" s="43"/>
      <c r="Q125" s="44">
        <f>SUBTOTAL(3,Q126:Q126)</f>
        <v>0</v>
      </c>
    </row>
    <row r="126" spans="1:16" s="34" customFormat="1" ht="26.25" outlineLevel="2">
      <c r="A126" s="12">
        <v>548</v>
      </c>
      <c r="B126" s="13" t="s">
        <v>43</v>
      </c>
      <c r="C126" s="13" t="s">
        <v>87</v>
      </c>
      <c r="D126" s="32" t="s">
        <v>72</v>
      </c>
      <c r="E126" s="12" t="s">
        <v>70</v>
      </c>
      <c r="F126" s="12">
        <v>159</v>
      </c>
      <c r="G126" s="143"/>
      <c r="H126" s="143"/>
      <c r="I126" s="143"/>
      <c r="J126" s="143">
        <v>1</v>
      </c>
      <c r="K126" s="144">
        <v>117.64</v>
      </c>
      <c r="L126" s="145">
        <v>122.53</v>
      </c>
      <c r="M126" s="144">
        <f>SUM(L126-K126)</f>
        <v>4.890000000000001</v>
      </c>
      <c r="N126" s="146">
        <f>SUM(L126/K126)-1</f>
        <v>0.041567494049642884</v>
      </c>
      <c r="O126" s="150"/>
      <c r="P126" s="148" t="s">
        <v>368</v>
      </c>
    </row>
    <row r="127" spans="1:17" s="44" customFormat="1" ht="3" customHeight="1" outlineLevel="1">
      <c r="A127" s="36" t="s">
        <v>489</v>
      </c>
      <c r="B127" s="37"/>
      <c r="C127" s="37"/>
      <c r="D127" s="45"/>
      <c r="E127" s="39"/>
      <c r="F127" s="40"/>
      <c r="G127" s="40"/>
      <c r="H127" s="40"/>
      <c r="I127" s="40"/>
      <c r="J127" s="40"/>
      <c r="K127" s="117"/>
      <c r="L127" s="41"/>
      <c r="M127" s="117"/>
      <c r="N127" s="118"/>
      <c r="O127" s="46"/>
      <c r="P127" s="43"/>
      <c r="Q127" s="44">
        <f>SUBTOTAL(3,Q128:Q128)</f>
        <v>0</v>
      </c>
    </row>
    <row r="128" spans="1:16" s="34" customFormat="1" ht="26.25" outlineLevel="2">
      <c r="A128" s="12">
        <v>549</v>
      </c>
      <c r="B128" s="13" t="s">
        <v>43</v>
      </c>
      <c r="C128" s="13" t="s">
        <v>87</v>
      </c>
      <c r="D128" s="149" t="s">
        <v>65</v>
      </c>
      <c r="E128" s="12" t="s">
        <v>70</v>
      </c>
      <c r="F128" s="143" t="s">
        <v>264</v>
      </c>
      <c r="G128" s="143"/>
      <c r="H128" s="143"/>
      <c r="I128" s="143">
        <v>254085027</v>
      </c>
      <c r="J128" s="143">
        <v>1</v>
      </c>
      <c r="K128" s="144">
        <v>97</v>
      </c>
      <c r="L128" s="145">
        <v>102.82</v>
      </c>
      <c r="M128" s="144">
        <f>SUM(L128-K128)</f>
        <v>5.819999999999993</v>
      </c>
      <c r="N128" s="146">
        <f>SUM(L128/K128)-1</f>
        <v>0.05999999999999983</v>
      </c>
      <c r="O128" s="150" t="s">
        <v>840</v>
      </c>
      <c r="P128" s="148" t="s">
        <v>269</v>
      </c>
    </row>
    <row r="129" spans="1:17" s="44" customFormat="1" ht="3" customHeight="1" outlineLevel="1">
      <c r="A129" s="36" t="s">
        <v>488</v>
      </c>
      <c r="B129" s="37"/>
      <c r="C129" s="37"/>
      <c r="D129" s="45"/>
      <c r="E129" s="39"/>
      <c r="F129" s="40"/>
      <c r="G129" s="40"/>
      <c r="H129" s="40"/>
      <c r="I129" s="40"/>
      <c r="J129" s="40"/>
      <c r="K129" s="117"/>
      <c r="L129" s="41"/>
      <c r="M129" s="117"/>
      <c r="N129" s="118"/>
      <c r="O129" s="46"/>
      <c r="P129" s="43"/>
      <c r="Q129" s="44">
        <f>SUBTOTAL(3,Q130:Q131)</f>
        <v>0</v>
      </c>
    </row>
    <row r="130" spans="1:16" s="34" customFormat="1" ht="26.25" outlineLevel="2">
      <c r="A130" s="12">
        <v>551</v>
      </c>
      <c r="B130" s="13" t="s">
        <v>43</v>
      </c>
      <c r="C130" s="13" t="s">
        <v>87</v>
      </c>
      <c r="D130" s="149" t="s">
        <v>65</v>
      </c>
      <c r="E130" s="12" t="s">
        <v>70</v>
      </c>
      <c r="F130" s="143" t="s">
        <v>262</v>
      </c>
      <c r="G130" s="143"/>
      <c r="H130" s="143"/>
      <c r="I130" s="143">
        <v>254085702</v>
      </c>
      <c r="J130" s="143">
        <v>1</v>
      </c>
      <c r="K130" s="144">
        <v>100</v>
      </c>
      <c r="L130" s="145">
        <v>106</v>
      </c>
      <c r="M130" s="144">
        <f>SUM(L130-K130)</f>
        <v>6</v>
      </c>
      <c r="N130" s="146">
        <f>SUM(L130/K130)-1</f>
        <v>0.06000000000000005</v>
      </c>
      <c r="O130" s="150" t="s">
        <v>839</v>
      </c>
      <c r="P130" s="148" t="s">
        <v>269</v>
      </c>
    </row>
    <row r="131" spans="1:16" s="34" customFormat="1" ht="26.25" outlineLevel="2">
      <c r="A131" s="12">
        <v>551</v>
      </c>
      <c r="B131" s="13" t="s">
        <v>43</v>
      </c>
      <c r="C131" s="13" t="s">
        <v>87</v>
      </c>
      <c r="D131" s="149" t="s">
        <v>358</v>
      </c>
      <c r="E131" s="12" t="s">
        <v>70</v>
      </c>
      <c r="F131" s="143" t="s">
        <v>359</v>
      </c>
      <c r="G131" s="143"/>
      <c r="H131" s="143"/>
      <c r="I131" s="143"/>
      <c r="J131" s="143">
        <v>2</v>
      </c>
      <c r="K131" s="144">
        <v>130.64</v>
      </c>
      <c r="L131" s="145">
        <v>134.68</v>
      </c>
      <c r="M131" s="144">
        <f>SUM(L131-K131)</f>
        <v>4.0400000000000205</v>
      </c>
      <c r="N131" s="146">
        <f>SUM(L131/K131)-1</f>
        <v>0.030924678505817704</v>
      </c>
      <c r="O131" s="150" t="s">
        <v>360</v>
      </c>
      <c r="P131" s="148" t="s">
        <v>368</v>
      </c>
    </row>
    <row r="132" spans="1:17" s="44" customFormat="1" ht="3" customHeight="1" outlineLevel="1">
      <c r="A132" s="36" t="s">
        <v>487</v>
      </c>
      <c r="B132" s="37"/>
      <c r="C132" s="37"/>
      <c r="D132" s="45"/>
      <c r="E132" s="39"/>
      <c r="F132" s="40"/>
      <c r="G132" s="40"/>
      <c r="H132" s="40"/>
      <c r="I132" s="40"/>
      <c r="J132" s="40"/>
      <c r="K132" s="117"/>
      <c r="L132" s="41"/>
      <c r="M132" s="117"/>
      <c r="N132" s="118"/>
      <c r="O132" s="46"/>
      <c r="P132" s="43"/>
      <c r="Q132" s="44">
        <f>SUBTOTAL(3,Q133:Q134)</f>
        <v>0</v>
      </c>
    </row>
    <row r="133" spans="1:16" s="34" customFormat="1" ht="26.25" outlineLevel="2">
      <c r="A133" s="12">
        <v>552</v>
      </c>
      <c r="B133" s="13" t="s">
        <v>43</v>
      </c>
      <c r="C133" s="13" t="s">
        <v>87</v>
      </c>
      <c r="D133" s="149" t="s">
        <v>65</v>
      </c>
      <c r="E133" s="12" t="s">
        <v>71</v>
      </c>
      <c r="F133" s="143" t="s">
        <v>262</v>
      </c>
      <c r="G133" s="143"/>
      <c r="H133" s="143"/>
      <c r="I133" s="143">
        <v>254086702</v>
      </c>
      <c r="J133" s="143">
        <v>1</v>
      </c>
      <c r="K133" s="144">
        <v>103</v>
      </c>
      <c r="L133" s="145">
        <v>109.18</v>
      </c>
      <c r="M133" s="144">
        <f>SUM(L133-K133)</f>
        <v>6.180000000000007</v>
      </c>
      <c r="N133" s="146">
        <f>SUM(L133/K133)-1</f>
        <v>0.06000000000000005</v>
      </c>
      <c r="O133" s="150" t="s">
        <v>839</v>
      </c>
      <c r="P133" s="148" t="s">
        <v>269</v>
      </c>
    </row>
    <row r="134" spans="1:16" s="34" customFormat="1" ht="26.25" outlineLevel="2">
      <c r="A134" s="12">
        <v>552</v>
      </c>
      <c r="B134" s="13" t="s">
        <v>43</v>
      </c>
      <c r="C134" s="13" t="s">
        <v>87</v>
      </c>
      <c r="D134" s="149" t="s">
        <v>358</v>
      </c>
      <c r="E134" s="12" t="s">
        <v>71</v>
      </c>
      <c r="F134" s="143" t="s">
        <v>361</v>
      </c>
      <c r="G134" s="143"/>
      <c r="H134" s="143"/>
      <c r="I134" s="143"/>
      <c r="J134" s="143">
        <v>2</v>
      </c>
      <c r="K134" s="144">
        <v>170.64</v>
      </c>
      <c r="L134" s="145">
        <v>175.93</v>
      </c>
      <c r="M134" s="144">
        <f>SUM(L134-K134)</f>
        <v>5.2900000000000205</v>
      </c>
      <c r="N134" s="146">
        <f>SUM(L134/K134)-1</f>
        <v>0.031000937646507465</v>
      </c>
      <c r="O134" s="150" t="s">
        <v>362</v>
      </c>
      <c r="P134" s="148" t="s">
        <v>368</v>
      </c>
    </row>
    <row r="135" spans="1:17" s="44" customFormat="1" ht="3" customHeight="1" outlineLevel="1">
      <c r="A135" s="36" t="s">
        <v>486</v>
      </c>
      <c r="B135" s="37"/>
      <c r="C135" s="37"/>
      <c r="D135" s="38"/>
      <c r="E135" s="40"/>
      <c r="F135" s="39"/>
      <c r="G135" s="40"/>
      <c r="H135" s="40"/>
      <c r="I135" s="40"/>
      <c r="J135" s="40"/>
      <c r="K135" s="117"/>
      <c r="L135" s="41"/>
      <c r="M135" s="117"/>
      <c r="N135" s="118"/>
      <c r="O135" s="46"/>
      <c r="P135" s="43"/>
      <c r="Q135" s="44" t="e">
        <f>SUBTOTAL(3,#REF!)</f>
        <v>#REF!</v>
      </c>
    </row>
    <row r="136" spans="1:16" s="34" customFormat="1" ht="26.25" outlineLevel="2">
      <c r="A136" s="12">
        <v>554</v>
      </c>
      <c r="B136" s="13" t="s">
        <v>43</v>
      </c>
      <c r="C136" s="13" t="s">
        <v>87</v>
      </c>
      <c r="D136" s="149" t="s">
        <v>65</v>
      </c>
      <c r="E136" s="143" t="s">
        <v>267</v>
      </c>
      <c r="F136" s="143" t="s">
        <v>262</v>
      </c>
      <c r="G136" s="143"/>
      <c r="H136" s="143"/>
      <c r="I136" s="143">
        <v>254817702</v>
      </c>
      <c r="J136" s="143">
        <v>1</v>
      </c>
      <c r="K136" s="144">
        <v>112</v>
      </c>
      <c r="L136" s="145">
        <v>118.72</v>
      </c>
      <c r="M136" s="144">
        <f>SUM(L136-K136)</f>
        <v>6.719999999999999</v>
      </c>
      <c r="N136" s="146">
        <f>SUM(L136/K136)-1</f>
        <v>0.06000000000000005</v>
      </c>
      <c r="O136" s="150" t="s">
        <v>839</v>
      </c>
      <c r="P136" s="148" t="s">
        <v>269</v>
      </c>
    </row>
    <row r="137" spans="1:16" s="34" customFormat="1" ht="26.25" outlineLevel="2">
      <c r="A137" s="12">
        <v>554</v>
      </c>
      <c r="B137" s="13" t="s">
        <v>43</v>
      </c>
      <c r="C137" s="13" t="s">
        <v>87</v>
      </c>
      <c r="D137" s="149" t="s">
        <v>358</v>
      </c>
      <c r="E137" s="143" t="s">
        <v>261</v>
      </c>
      <c r="F137" s="143" t="s">
        <v>363</v>
      </c>
      <c r="G137" s="143"/>
      <c r="H137" s="143"/>
      <c r="I137" s="143"/>
      <c r="J137" s="143">
        <v>2</v>
      </c>
      <c r="K137" s="144">
        <v>133.84</v>
      </c>
      <c r="L137" s="145">
        <v>139.4</v>
      </c>
      <c r="M137" s="144">
        <f>SUM(L137-K137)</f>
        <v>5.560000000000002</v>
      </c>
      <c r="N137" s="146">
        <f>SUM(L137/K137)-1</f>
        <v>0.04154213986849964</v>
      </c>
      <c r="O137" s="150" t="s">
        <v>364</v>
      </c>
      <c r="P137" s="148" t="s">
        <v>368</v>
      </c>
    </row>
    <row r="138" spans="1:17" s="44" customFormat="1" ht="3" customHeight="1" outlineLevel="1">
      <c r="A138" s="36" t="s">
        <v>485</v>
      </c>
      <c r="B138" s="37"/>
      <c r="C138" s="37"/>
      <c r="D138" s="45"/>
      <c r="E138" s="39"/>
      <c r="F138" s="40"/>
      <c r="G138" s="40"/>
      <c r="H138" s="40"/>
      <c r="I138" s="40"/>
      <c r="J138" s="40"/>
      <c r="K138" s="117"/>
      <c r="L138" s="41"/>
      <c r="M138" s="117"/>
      <c r="N138" s="118"/>
      <c r="O138" s="46"/>
      <c r="P138" s="43"/>
      <c r="Q138" s="44">
        <f>SUBTOTAL(3,Q139:Q139)</f>
        <v>0</v>
      </c>
    </row>
    <row r="139" spans="1:16" s="34" customFormat="1" ht="26.25" outlineLevel="2">
      <c r="A139" s="12">
        <v>555</v>
      </c>
      <c r="B139" s="13" t="s">
        <v>43</v>
      </c>
      <c r="C139" s="13" t="s">
        <v>44</v>
      </c>
      <c r="D139" s="149" t="s">
        <v>65</v>
      </c>
      <c r="E139" s="12" t="s">
        <v>70</v>
      </c>
      <c r="F139" s="143" t="s">
        <v>262</v>
      </c>
      <c r="G139" s="143"/>
      <c r="H139" s="143"/>
      <c r="I139" s="143">
        <v>254085702</v>
      </c>
      <c r="J139" s="143">
        <v>1</v>
      </c>
      <c r="K139" s="144">
        <v>100</v>
      </c>
      <c r="L139" s="145">
        <v>106</v>
      </c>
      <c r="M139" s="144">
        <f>SUM(L139-K139)</f>
        <v>6</v>
      </c>
      <c r="N139" s="146">
        <f>SUM(L139/K139)-1</f>
        <v>0.06000000000000005</v>
      </c>
      <c r="O139" s="150" t="s">
        <v>839</v>
      </c>
      <c r="P139" s="148" t="s">
        <v>269</v>
      </c>
    </row>
    <row r="140" spans="1:17" s="44" customFormat="1" ht="3" customHeight="1" outlineLevel="1">
      <c r="A140" s="36" t="s">
        <v>484</v>
      </c>
      <c r="B140" s="37"/>
      <c r="C140" s="37"/>
      <c r="D140" s="38"/>
      <c r="E140" s="39"/>
      <c r="F140" s="39"/>
      <c r="G140" s="40"/>
      <c r="H140" s="40"/>
      <c r="I140" s="40"/>
      <c r="J140" s="40"/>
      <c r="K140" s="117"/>
      <c r="L140" s="41"/>
      <c r="M140" s="117"/>
      <c r="N140" s="118"/>
      <c r="O140" s="46"/>
      <c r="P140" s="43"/>
      <c r="Q140" s="44">
        <f>SUBTOTAL(3,Q141:Q141)</f>
        <v>0</v>
      </c>
    </row>
    <row r="141" spans="1:16" s="34" customFormat="1" ht="26.25" outlineLevel="2">
      <c r="A141" s="12">
        <v>556</v>
      </c>
      <c r="B141" s="13" t="s">
        <v>43</v>
      </c>
      <c r="C141" s="13" t="s">
        <v>44</v>
      </c>
      <c r="D141" s="32" t="s">
        <v>72</v>
      </c>
      <c r="E141" s="12" t="s">
        <v>70</v>
      </c>
      <c r="F141" s="12">
        <v>167</v>
      </c>
      <c r="G141" s="143"/>
      <c r="H141" s="143"/>
      <c r="I141" s="143"/>
      <c r="J141" s="143">
        <v>1</v>
      </c>
      <c r="K141" s="144">
        <v>125.22</v>
      </c>
      <c r="L141" s="145">
        <v>130.43</v>
      </c>
      <c r="M141" s="144">
        <f>SUM(L141-K141)</f>
        <v>5.210000000000008</v>
      </c>
      <c r="N141" s="146">
        <f>SUM(L141/K141)-1</f>
        <v>0.04160677208113728</v>
      </c>
      <c r="O141" s="150"/>
      <c r="P141" s="148" t="s">
        <v>368</v>
      </c>
    </row>
    <row r="142" spans="1:17" s="44" customFormat="1" ht="3" customHeight="1" outlineLevel="1">
      <c r="A142" s="36" t="s">
        <v>483</v>
      </c>
      <c r="B142" s="37"/>
      <c r="C142" s="37"/>
      <c r="D142" s="45"/>
      <c r="E142" s="39"/>
      <c r="F142" s="40"/>
      <c r="G142" s="40"/>
      <c r="H142" s="40"/>
      <c r="I142" s="40"/>
      <c r="J142" s="40"/>
      <c r="K142" s="117"/>
      <c r="L142" s="41"/>
      <c r="M142" s="117"/>
      <c r="N142" s="118"/>
      <c r="O142" s="46"/>
      <c r="P142" s="43"/>
      <c r="Q142" s="44">
        <f>SUBTOTAL(3,Q143:Q143)</f>
        <v>0</v>
      </c>
    </row>
    <row r="143" spans="1:16" s="34" customFormat="1" ht="26.25" outlineLevel="2">
      <c r="A143" s="12">
        <v>557</v>
      </c>
      <c r="B143" s="13" t="s">
        <v>43</v>
      </c>
      <c r="C143" s="13" t="s">
        <v>44</v>
      </c>
      <c r="D143" s="149" t="s">
        <v>65</v>
      </c>
      <c r="E143" s="12" t="s">
        <v>70</v>
      </c>
      <c r="F143" s="143" t="s">
        <v>266</v>
      </c>
      <c r="G143" s="143"/>
      <c r="H143" s="143"/>
      <c r="I143" s="143">
        <v>254085410</v>
      </c>
      <c r="J143" s="143">
        <v>1</v>
      </c>
      <c r="K143" s="144">
        <v>135</v>
      </c>
      <c r="L143" s="145">
        <v>143.1</v>
      </c>
      <c r="M143" s="144">
        <f>SUM(L143-K143)</f>
        <v>8.099999999999994</v>
      </c>
      <c r="N143" s="146">
        <f>SUM(L143/K143)-1</f>
        <v>0.06000000000000005</v>
      </c>
      <c r="O143" s="150" t="s">
        <v>839</v>
      </c>
      <c r="P143" s="148" t="s">
        <v>269</v>
      </c>
    </row>
    <row r="144" spans="1:17" s="44" customFormat="1" ht="3" customHeight="1" outlineLevel="1">
      <c r="A144" s="36" t="s">
        <v>482</v>
      </c>
      <c r="B144" s="37"/>
      <c r="C144" s="37"/>
      <c r="D144" s="45"/>
      <c r="E144" s="39"/>
      <c r="F144" s="40"/>
      <c r="G144" s="40"/>
      <c r="H144" s="40"/>
      <c r="I144" s="40"/>
      <c r="J144" s="40"/>
      <c r="K144" s="117"/>
      <c r="L144" s="41"/>
      <c r="M144" s="117"/>
      <c r="N144" s="118"/>
      <c r="O144" s="46"/>
      <c r="P144" s="43"/>
      <c r="Q144" s="44">
        <f>SUBTOTAL(3,Q145:Q146)</f>
        <v>0</v>
      </c>
    </row>
    <row r="145" spans="1:16" s="34" customFormat="1" ht="26.25" outlineLevel="2">
      <c r="A145" s="12">
        <v>558</v>
      </c>
      <c r="B145" s="13" t="s">
        <v>43</v>
      </c>
      <c r="C145" s="13" t="s">
        <v>44</v>
      </c>
      <c r="D145" s="149" t="s">
        <v>65</v>
      </c>
      <c r="E145" s="12" t="s">
        <v>71</v>
      </c>
      <c r="F145" s="143" t="s">
        <v>262</v>
      </c>
      <c r="G145" s="143"/>
      <c r="H145" s="143"/>
      <c r="I145" s="143">
        <v>254086702</v>
      </c>
      <c r="J145" s="143">
        <v>1</v>
      </c>
      <c r="K145" s="144">
        <v>103</v>
      </c>
      <c r="L145" s="145">
        <v>109.18</v>
      </c>
      <c r="M145" s="144">
        <f>SUM(L145-K145)</f>
        <v>6.180000000000007</v>
      </c>
      <c r="N145" s="146">
        <f>SUM(L145/K145)-1</f>
        <v>0.06000000000000005</v>
      </c>
      <c r="O145" s="150" t="s">
        <v>839</v>
      </c>
      <c r="P145" s="148" t="s">
        <v>269</v>
      </c>
    </row>
    <row r="146" spans="1:16" s="34" customFormat="1" ht="26.25" outlineLevel="2">
      <c r="A146" s="12">
        <v>558</v>
      </c>
      <c r="B146" s="13" t="s">
        <v>43</v>
      </c>
      <c r="C146" s="13" t="s">
        <v>44</v>
      </c>
      <c r="D146" s="149" t="s">
        <v>358</v>
      </c>
      <c r="E146" s="12" t="s">
        <v>71</v>
      </c>
      <c r="F146" s="143" t="s">
        <v>365</v>
      </c>
      <c r="G146" s="143"/>
      <c r="H146" s="143"/>
      <c r="I146" s="143"/>
      <c r="J146" s="143">
        <v>2</v>
      </c>
      <c r="K146" s="144">
        <v>177.79</v>
      </c>
      <c r="L146" s="145">
        <v>183.64</v>
      </c>
      <c r="M146" s="144">
        <f>SUM(L146-K146)</f>
        <v>5.849999999999994</v>
      </c>
      <c r="N146" s="146">
        <f>SUM(L146/K146)-1</f>
        <v>0.03290398785083526</v>
      </c>
      <c r="O146" s="150" t="s">
        <v>366</v>
      </c>
      <c r="P146" s="148" t="s">
        <v>368</v>
      </c>
    </row>
    <row r="147" spans="1:17" s="44" customFormat="1" ht="3" customHeight="1" outlineLevel="1">
      <c r="A147" s="36" t="s">
        <v>481</v>
      </c>
      <c r="B147" s="37"/>
      <c r="C147" s="37"/>
      <c r="D147" s="38"/>
      <c r="E147" s="39"/>
      <c r="F147" s="39"/>
      <c r="G147" s="40"/>
      <c r="H147" s="40"/>
      <c r="I147" s="40"/>
      <c r="J147" s="40"/>
      <c r="K147" s="117"/>
      <c r="L147" s="41"/>
      <c r="M147" s="117"/>
      <c r="N147" s="118"/>
      <c r="O147" s="46"/>
      <c r="P147" s="43"/>
      <c r="Q147" s="44">
        <f>SUBTOTAL(3,Q148:Q148)</f>
        <v>0</v>
      </c>
    </row>
    <row r="148" spans="1:16" s="34" customFormat="1" ht="26.25" outlineLevel="2">
      <c r="A148" s="12">
        <v>559</v>
      </c>
      <c r="B148" s="13" t="s">
        <v>43</v>
      </c>
      <c r="C148" s="13" t="s">
        <v>44</v>
      </c>
      <c r="D148" s="32" t="s">
        <v>72</v>
      </c>
      <c r="E148" s="12" t="s">
        <v>71</v>
      </c>
      <c r="F148" s="12">
        <v>167</v>
      </c>
      <c r="G148" s="143"/>
      <c r="H148" s="143"/>
      <c r="I148" s="143"/>
      <c r="J148" s="143">
        <v>1</v>
      </c>
      <c r="K148" s="144">
        <v>145.46</v>
      </c>
      <c r="L148" s="145">
        <v>151.51</v>
      </c>
      <c r="M148" s="144">
        <f>SUM(L148-K148)</f>
        <v>6.049999999999983</v>
      </c>
      <c r="N148" s="146">
        <f>SUM(L148/K148)-1</f>
        <v>0.041592190292863984</v>
      </c>
      <c r="O148" s="150"/>
      <c r="P148" s="148" t="s">
        <v>368</v>
      </c>
    </row>
    <row r="149" spans="1:17" s="44" customFormat="1" ht="3" customHeight="1" outlineLevel="1">
      <c r="A149" s="36" t="s">
        <v>480</v>
      </c>
      <c r="B149" s="37"/>
      <c r="C149" s="37"/>
      <c r="D149" s="45"/>
      <c r="E149" s="39"/>
      <c r="F149" s="40"/>
      <c r="G149" s="40"/>
      <c r="H149" s="40"/>
      <c r="I149" s="40"/>
      <c r="J149" s="40"/>
      <c r="K149" s="117"/>
      <c r="L149" s="41"/>
      <c r="M149" s="117"/>
      <c r="N149" s="118"/>
      <c r="O149" s="46"/>
      <c r="P149" s="43"/>
      <c r="Q149" s="44">
        <f>SUBTOTAL(3,Q150:Q150)</f>
        <v>0</v>
      </c>
    </row>
    <row r="150" spans="1:16" s="34" customFormat="1" ht="26.25" outlineLevel="2">
      <c r="A150" s="12">
        <v>560</v>
      </c>
      <c r="B150" s="13" t="s">
        <v>43</v>
      </c>
      <c r="C150" s="13" t="s">
        <v>44</v>
      </c>
      <c r="D150" s="149" t="s">
        <v>65</v>
      </c>
      <c r="E150" s="12" t="s">
        <v>71</v>
      </c>
      <c r="F150" s="143" t="s">
        <v>266</v>
      </c>
      <c r="G150" s="143"/>
      <c r="H150" s="143"/>
      <c r="I150" s="143">
        <v>254086410</v>
      </c>
      <c r="J150" s="143">
        <v>1</v>
      </c>
      <c r="K150" s="144">
        <v>153</v>
      </c>
      <c r="L150" s="145">
        <v>162.18</v>
      </c>
      <c r="M150" s="144">
        <f>SUM(L150-K150)</f>
        <v>9.180000000000007</v>
      </c>
      <c r="N150" s="146">
        <f>SUM(L150/K150)-1</f>
        <v>0.06000000000000005</v>
      </c>
      <c r="O150" s="150" t="s">
        <v>839</v>
      </c>
      <c r="P150" s="148" t="s">
        <v>269</v>
      </c>
    </row>
    <row r="151" spans="1:17" s="44" customFormat="1" ht="3" customHeight="1" outlineLevel="1">
      <c r="A151" s="36" t="s">
        <v>479</v>
      </c>
      <c r="B151" s="37"/>
      <c r="C151" s="37"/>
      <c r="D151" s="45"/>
      <c r="E151" s="39"/>
      <c r="F151" s="40"/>
      <c r="G151" s="40"/>
      <c r="H151" s="40"/>
      <c r="I151" s="40"/>
      <c r="J151" s="40"/>
      <c r="K151" s="117"/>
      <c r="L151" s="41"/>
      <c r="M151" s="117"/>
      <c r="N151" s="118"/>
      <c r="O151" s="46"/>
      <c r="P151" s="43"/>
      <c r="Q151" s="44">
        <f>SUBTOTAL(3,Q152:Q152)</f>
        <v>0</v>
      </c>
    </row>
    <row r="152" spans="1:16" s="34" customFormat="1" ht="26.25" outlineLevel="2">
      <c r="A152" s="12">
        <v>562</v>
      </c>
      <c r="B152" s="13" t="s">
        <v>43</v>
      </c>
      <c r="C152" s="13" t="s">
        <v>44</v>
      </c>
      <c r="D152" s="149" t="s">
        <v>65</v>
      </c>
      <c r="E152" s="12" t="s">
        <v>71</v>
      </c>
      <c r="F152" s="143" t="s">
        <v>268</v>
      </c>
      <c r="G152" s="143"/>
      <c r="H152" s="143"/>
      <c r="I152" s="143">
        <v>254086741</v>
      </c>
      <c r="J152" s="143">
        <v>1</v>
      </c>
      <c r="K152" s="144">
        <v>163.8</v>
      </c>
      <c r="L152" s="145">
        <v>176.97</v>
      </c>
      <c r="M152" s="144">
        <f>SUM(L152-K152)</f>
        <v>13.169999999999987</v>
      </c>
      <c r="N152" s="146">
        <f>SUM(L152/K152)-1</f>
        <v>0.08040293040293034</v>
      </c>
      <c r="O152" s="150" t="s">
        <v>842</v>
      </c>
      <c r="P152" s="148" t="s">
        <v>269</v>
      </c>
    </row>
    <row r="153" spans="1:17" s="44" customFormat="1" ht="3" customHeight="1" outlineLevel="1">
      <c r="A153" s="36" t="s">
        <v>478</v>
      </c>
      <c r="B153" s="37"/>
      <c r="C153" s="37"/>
      <c r="D153" s="38"/>
      <c r="E153" s="39"/>
      <c r="F153" s="40"/>
      <c r="G153" s="40"/>
      <c r="H153" s="40"/>
      <c r="I153" s="40"/>
      <c r="J153" s="40"/>
      <c r="K153" s="117"/>
      <c r="L153" s="41"/>
      <c r="M153" s="117"/>
      <c r="N153" s="118"/>
      <c r="O153" s="46"/>
      <c r="P153" s="43"/>
      <c r="Q153" s="44">
        <f>SUBTOTAL(3,Q154:Q155)</f>
        <v>0</v>
      </c>
    </row>
    <row r="154" spans="1:16" s="34" customFormat="1" ht="26.25" outlineLevel="2">
      <c r="A154" s="12">
        <v>563</v>
      </c>
      <c r="B154" s="13" t="s">
        <v>38</v>
      </c>
      <c r="C154" s="13" t="s">
        <v>86</v>
      </c>
      <c r="D154" s="32" t="s">
        <v>69</v>
      </c>
      <c r="E154" s="12" t="s">
        <v>71</v>
      </c>
      <c r="F154" s="143" t="s">
        <v>338</v>
      </c>
      <c r="G154" s="143"/>
      <c r="H154" s="143"/>
      <c r="I154" s="143"/>
      <c r="J154" s="143">
        <v>1</v>
      </c>
      <c r="K154" s="144">
        <v>120.43</v>
      </c>
      <c r="L154" s="145">
        <v>132.48</v>
      </c>
      <c r="M154" s="144">
        <f>SUM(L154-K154)</f>
        <v>12.049999999999983</v>
      </c>
      <c r="N154" s="146">
        <f>SUM(L154/K154)-1</f>
        <v>0.10005812505189726</v>
      </c>
      <c r="O154" s="150"/>
      <c r="P154" s="148" t="s">
        <v>339</v>
      </c>
    </row>
    <row r="155" spans="1:16" s="34" customFormat="1" ht="26.25" outlineLevel="2">
      <c r="A155" s="12">
        <v>563</v>
      </c>
      <c r="B155" s="13" t="s">
        <v>38</v>
      </c>
      <c r="C155" s="13" t="s">
        <v>86</v>
      </c>
      <c r="D155" s="32" t="s">
        <v>69</v>
      </c>
      <c r="E155" s="12" t="s">
        <v>71</v>
      </c>
      <c r="F155" s="143" t="s">
        <v>338</v>
      </c>
      <c r="G155" s="143"/>
      <c r="H155" s="143"/>
      <c r="I155" s="143"/>
      <c r="J155" s="143">
        <v>2</v>
      </c>
      <c r="K155" s="144">
        <v>120.43</v>
      </c>
      <c r="L155" s="145">
        <v>139.48</v>
      </c>
      <c r="M155" s="144">
        <f>SUM(L155-K155)</f>
        <v>19.049999999999983</v>
      </c>
      <c r="N155" s="146">
        <f>SUM(L155/K155)-1</f>
        <v>0.15818317694926498</v>
      </c>
      <c r="O155" s="150"/>
      <c r="P155" s="148" t="s">
        <v>354</v>
      </c>
    </row>
    <row r="156" spans="1:17" s="44" customFormat="1" ht="3" customHeight="1" outlineLevel="1">
      <c r="A156" s="36" t="s">
        <v>477</v>
      </c>
      <c r="B156" s="37"/>
      <c r="C156" s="37"/>
      <c r="D156" s="45"/>
      <c r="E156" s="39"/>
      <c r="F156" s="40"/>
      <c r="G156" s="40"/>
      <c r="H156" s="40"/>
      <c r="I156" s="40"/>
      <c r="J156" s="40"/>
      <c r="K156" s="117"/>
      <c r="L156" s="41"/>
      <c r="M156" s="117"/>
      <c r="N156" s="118"/>
      <c r="O156" s="46"/>
      <c r="P156" s="43"/>
      <c r="Q156" s="44">
        <f>SUBTOTAL(3,Q157:Q160)</f>
        <v>0</v>
      </c>
    </row>
    <row r="157" spans="1:16" s="34" customFormat="1" ht="26.25" outlineLevel="2">
      <c r="A157" s="12">
        <v>564</v>
      </c>
      <c r="B157" s="13" t="s">
        <v>38</v>
      </c>
      <c r="C157" s="13" t="s">
        <v>86</v>
      </c>
      <c r="D157" s="149" t="s">
        <v>65</v>
      </c>
      <c r="E157" s="12" t="s">
        <v>71</v>
      </c>
      <c r="F157" s="143" t="s">
        <v>264</v>
      </c>
      <c r="G157" s="143"/>
      <c r="H157" s="143"/>
      <c r="I157" s="143">
        <v>254086027</v>
      </c>
      <c r="J157" s="143">
        <v>1</v>
      </c>
      <c r="K157" s="144">
        <v>107</v>
      </c>
      <c r="L157" s="145">
        <v>113.42</v>
      </c>
      <c r="M157" s="144">
        <f>SUM(L157-K157)</f>
        <v>6.420000000000002</v>
      </c>
      <c r="N157" s="146">
        <f>SUM(L157/K157)-1</f>
        <v>0.06000000000000005</v>
      </c>
      <c r="O157" s="150" t="s">
        <v>839</v>
      </c>
      <c r="P157" s="148" t="s">
        <v>269</v>
      </c>
    </row>
    <row r="158" spans="1:16" s="34" customFormat="1" ht="26.25" outlineLevel="2">
      <c r="A158" s="12">
        <v>564</v>
      </c>
      <c r="B158" s="13" t="s">
        <v>38</v>
      </c>
      <c r="C158" s="13" t="s">
        <v>86</v>
      </c>
      <c r="D158" s="149" t="s">
        <v>69</v>
      </c>
      <c r="E158" s="12" t="s">
        <v>71</v>
      </c>
      <c r="F158" s="143" t="s">
        <v>85</v>
      </c>
      <c r="G158" s="143"/>
      <c r="H158" s="143"/>
      <c r="I158" s="143"/>
      <c r="J158" s="143">
        <v>2</v>
      </c>
      <c r="K158" s="144">
        <v>123.79</v>
      </c>
      <c r="L158" s="145">
        <v>136.17</v>
      </c>
      <c r="M158" s="144">
        <f>SUM(L158-K158)</f>
        <v>12.379999999999981</v>
      </c>
      <c r="N158" s="146">
        <f>SUM(L158/K158)-1</f>
        <v>0.10000807819694635</v>
      </c>
      <c r="O158" s="150"/>
      <c r="P158" s="148" t="s">
        <v>339</v>
      </c>
    </row>
    <row r="159" spans="1:16" s="34" customFormat="1" ht="26.25" outlineLevel="2">
      <c r="A159" s="12">
        <v>564</v>
      </c>
      <c r="B159" s="13" t="s">
        <v>38</v>
      </c>
      <c r="C159" s="13" t="s">
        <v>86</v>
      </c>
      <c r="D159" s="149" t="s">
        <v>69</v>
      </c>
      <c r="E159" s="12" t="s">
        <v>71</v>
      </c>
      <c r="F159" s="143" t="s">
        <v>85</v>
      </c>
      <c r="G159" s="143"/>
      <c r="H159" s="143"/>
      <c r="I159" s="143"/>
      <c r="J159" s="143">
        <v>3</v>
      </c>
      <c r="K159" s="144">
        <v>123.79</v>
      </c>
      <c r="L159" s="145">
        <v>143.17</v>
      </c>
      <c r="M159" s="144">
        <f>SUM(L159-K159)</f>
        <v>19.37999999999998</v>
      </c>
      <c r="N159" s="146">
        <f>SUM(L159/K159)-1</f>
        <v>0.1565554568220371</v>
      </c>
      <c r="O159" s="150"/>
      <c r="P159" s="148" t="s">
        <v>354</v>
      </c>
    </row>
    <row r="160" spans="1:16" s="34" customFormat="1" ht="26.25" outlineLevel="2">
      <c r="A160" s="12">
        <v>564</v>
      </c>
      <c r="B160" s="13" t="s">
        <v>38</v>
      </c>
      <c r="C160" s="13" t="s">
        <v>86</v>
      </c>
      <c r="D160" s="149" t="s">
        <v>358</v>
      </c>
      <c r="E160" s="12" t="s">
        <v>71</v>
      </c>
      <c r="F160" s="143" t="s">
        <v>367</v>
      </c>
      <c r="G160" s="143"/>
      <c r="H160" s="143"/>
      <c r="I160" s="143"/>
      <c r="J160" s="143">
        <v>4</v>
      </c>
      <c r="K160" s="144">
        <v>156.13</v>
      </c>
      <c r="L160" s="145">
        <v>162.62</v>
      </c>
      <c r="M160" s="144">
        <f>SUM(L160-K160)</f>
        <v>6.490000000000009</v>
      </c>
      <c r="N160" s="146">
        <f>SUM(L160/K160)-1</f>
        <v>0.041567924165759385</v>
      </c>
      <c r="O160" s="150"/>
      <c r="P160" s="148" t="s">
        <v>368</v>
      </c>
    </row>
    <row r="161" spans="1:17" s="44" customFormat="1" ht="3" customHeight="1" outlineLevel="1">
      <c r="A161" s="36" t="s">
        <v>476</v>
      </c>
      <c r="B161" s="37"/>
      <c r="C161" s="37"/>
      <c r="D161" s="45"/>
      <c r="E161" s="40"/>
      <c r="F161" s="40"/>
      <c r="G161" s="40"/>
      <c r="H161" s="40"/>
      <c r="I161" s="40"/>
      <c r="J161" s="40"/>
      <c r="K161" s="117"/>
      <c r="L161" s="41"/>
      <c r="M161" s="117"/>
      <c r="N161" s="118"/>
      <c r="O161" s="46"/>
      <c r="P161" s="43"/>
      <c r="Q161" s="44">
        <f>SUBTOTAL(3,Q162:Q162)</f>
        <v>0</v>
      </c>
    </row>
    <row r="162" spans="1:16" s="34" customFormat="1" ht="26.25" outlineLevel="2">
      <c r="A162" s="12">
        <v>566</v>
      </c>
      <c r="B162" s="13" t="s">
        <v>38</v>
      </c>
      <c r="C162" s="13" t="s">
        <v>44</v>
      </c>
      <c r="D162" s="149" t="s">
        <v>65</v>
      </c>
      <c r="E162" s="143" t="s">
        <v>267</v>
      </c>
      <c r="F162" s="143" t="s">
        <v>268</v>
      </c>
      <c r="G162" s="143"/>
      <c r="H162" s="143"/>
      <c r="I162" s="143">
        <v>254817741</v>
      </c>
      <c r="J162" s="143">
        <v>1</v>
      </c>
      <c r="K162" s="144">
        <v>166.95</v>
      </c>
      <c r="L162" s="145">
        <v>176.97</v>
      </c>
      <c r="M162" s="144">
        <f>SUM(L162-K162)</f>
        <v>10.02000000000001</v>
      </c>
      <c r="N162" s="146">
        <f>SUM(L162/K162)-1</f>
        <v>0.06001796945193183</v>
      </c>
      <c r="O162" s="150" t="s">
        <v>842</v>
      </c>
      <c r="P162" s="148" t="s">
        <v>269</v>
      </c>
    </row>
    <row r="163" spans="1:17" s="44" customFormat="1" ht="3" customHeight="1" outlineLevel="1">
      <c r="A163" s="36" t="s">
        <v>475</v>
      </c>
      <c r="B163" s="37"/>
      <c r="C163" s="37"/>
      <c r="D163" s="38"/>
      <c r="E163" s="39"/>
      <c r="F163" s="40"/>
      <c r="G163" s="40"/>
      <c r="H163" s="40"/>
      <c r="I163" s="40"/>
      <c r="J163" s="40"/>
      <c r="K163" s="117"/>
      <c r="L163" s="41"/>
      <c r="M163" s="117"/>
      <c r="N163" s="118"/>
      <c r="O163" s="37"/>
      <c r="P163" s="43"/>
      <c r="Q163" s="44">
        <f>SUBTOTAL(3,Q164:Q165)</f>
        <v>0</v>
      </c>
    </row>
    <row r="164" spans="1:16" s="34" customFormat="1" ht="26.25" outlineLevel="2">
      <c r="A164" s="12">
        <v>567</v>
      </c>
      <c r="B164" s="13" t="s">
        <v>38</v>
      </c>
      <c r="C164" s="13" t="s">
        <v>44</v>
      </c>
      <c r="D164" s="32" t="s">
        <v>69</v>
      </c>
      <c r="E164" s="12" t="s">
        <v>70</v>
      </c>
      <c r="F164" s="143" t="s">
        <v>338</v>
      </c>
      <c r="G164" s="143"/>
      <c r="H164" s="143"/>
      <c r="I164" s="143"/>
      <c r="J164" s="143">
        <v>1</v>
      </c>
      <c r="K164" s="144">
        <v>112</v>
      </c>
      <c r="L164" s="145">
        <v>123.2</v>
      </c>
      <c r="M164" s="144">
        <f>SUM(L164-K164)</f>
        <v>11.200000000000003</v>
      </c>
      <c r="N164" s="146">
        <f>SUM(L164/K164)-1</f>
        <v>0.10000000000000009</v>
      </c>
      <c r="O164" s="13" t="s">
        <v>88</v>
      </c>
      <c r="P164" s="148" t="s">
        <v>339</v>
      </c>
    </row>
    <row r="165" spans="1:16" s="34" customFormat="1" ht="26.25" outlineLevel="2">
      <c r="A165" s="12">
        <v>567</v>
      </c>
      <c r="B165" s="13" t="s">
        <v>38</v>
      </c>
      <c r="C165" s="13" t="s">
        <v>44</v>
      </c>
      <c r="D165" s="32" t="s">
        <v>69</v>
      </c>
      <c r="E165" s="12" t="s">
        <v>70</v>
      </c>
      <c r="F165" s="143" t="s">
        <v>338</v>
      </c>
      <c r="G165" s="143"/>
      <c r="H165" s="143"/>
      <c r="I165" s="143"/>
      <c r="J165" s="143">
        <v>2</v>
      </c>
      <c r="K165" s="144">
        <v>112</v>
      </c>
      <c r="L165" s="145">
        <v>130.2</v>
      </c>
      <c r="M165" s="144">
        <f>SUM(L165-K165)</f>
        <v>18.19999999999999</v>
      </c>
      <c r="N165" s="146">
        <f>SUM(L165/K165)-1</f>
        <v>0.16249999999999987</v>
      </c>
      <c r="O165" s="13" t="s">
        <v>88</v>
      </c>
      <c r="P165" s="148" t="s">
        <v>354</v>
      </c>
    </row>
    <row r="166" spans="1:17" s="44" customFormat="1" ht="3" customHeight="1" outlineLevel="1">
      <c r="A166" s="36" t="s">
        <v>474</v>
      </c>
      <c r="B166" s="37"/>
      <c r="C166" s="37"/>
      <c r="D166" s="48"/>
      <c r="E166" s="39"/>
      <c r="F166" s="49"/>
      <c r="G166" s="49"/>
      <c r="H166" s="49"/>
      <c r="I166" s="49"/>
      <c r="J166" s="49"/>
      <c r="K166" s="117"/>
      <c r="L166" s="41"/>
      <c r="M166" s="117"/>
      <c r="N166" s="118"/>
      <c r="O166" s="50"/>
      <c r="P166" s="43"/>
      <c r="Q166" s="44">
        <f>SUBTOTAL(3,Q167:Q167)</f>
        <v>0</v>
      </c>
    </row>
    <row r="167" spans="1:16" s="34" customFormat="1" ht="26.25" outlineLevel="2">
      <c r="A167" s="12">
        <v>568</v>
      </c>
      <c r="B167" s="13" t="s">
        <v>38</v>
      </c>
      <c r="C167" s="13" t="s">
        <v>44</v>
      </c>
      <c r="D167" s="151" t="s">
        <v>65</v>
      </c>
      <c r="E167" s="12" t="s">
        <v>70</v>
      </c>
      <c r="F167" s="152" t="s">
        <v>262</v>
      </c>
      <c r="G167" s="152"/>
      <c r="H167" s="152"/>
      <c r="I167" s="152">
        <v>254085702</v>
      </c>
      <c r="J167" s="152">
        <v>1</v>
      </c>
      <c r="K167" s="144">
        <v>100</v>
      </c>
      <c r="L167" s="145">
        <v>106</v>
      </c>
      <c r="M167" s="144">
        <f>SUM(L167-K167)</f>
        <v>6</v>
      </c>
      <c r="N167" s="146">
        <f>SUM(L167/K167)-1</f>
        <v>0.06000000000000005</v>
      </c>
      <c r="O167" s="153" t="s">
        <v>839</v>
      </c>
      <c r="P167" s="148" t="s">
        <v>269</v>
      </c>
    </row>
    <row r="168" spans="1:17" s="44" customFormat="1" ht="3" customHeight="1" outlineLevel="1">
      <c r="A168" s="36" t="s">
        <v>399</v>
      </c>
      <c r="B168" s="37"/>
      <c r="C168" s="37"/>
      <c r="D168" s="45"/>
      <c r="E168" s="39"/>
      <c r="F168" s="40"/>
      <c r="G168" s="40"/>
      <c r="H168" s="40"/>
      <c r="I168" s="40"/>
      <c r="J168" s="40"/>
      <c r="K168" s="117"/>
      <c r="L168" s="41"/>
      <c r="M168" s="117"/>
      <c r="N168" s="118"/>
      <c r="O168" s="46"/>
      <c r="P168" s="43"/>
      <c r="Q168" s="44">
        <f>SUBTOTAL(3,Q177:Q192)</f>
        <v>0</v>
      </c>
    </row>
    <row r="169" spans="1:16" s="44" customFormat="1" ht="28.5" customHeight="1" outlineLevel="1">
      <c r="A169" s="195" t="s">
        <v>634</v>
      </c>
      <c r="B169" s="196"/>
      <c r="C169" s="196"/>
      <c r="D169" s="196"/>
      <c r="E169" s="196"/>
      <c r="F169" s="196"/>
      <c r="G169" s="196"/>
      <c r="H169" s="196"/>
      <c r="I169" s="196"/>
      <c r="J169" s="196"/>
      <c r="K169" s="196"/>
      <c r="L169" s="196"/>
      <c r="M169" s="196"/>
      <c r="N169" s="196"/>
      <c r="O169" s="196"/>
      <c r="P169" s="197"/>
    </row>
    <row r="170" spans="1:16" ht="26.25">
      <c r="A170" s="154" t="s">
        <v>343</v>
      </c>
      <c r="B170" s="150" t="s">
        <v>5</v>
      </c>
      <c r="C170" s="150" t="s">
        <v>843</v>
      </c>
      <c r="D170" s="149" t="s">
        <v>65</v>
      </c>
      <c r="E170" s="143" t="s">
        <v>261</v>
      </c>
      <c r="F170" s="143" t="s">
        <v>253</v>
      </c>
      <c r="G170" s="143">
        <v>16</v>
      </c>
      <c r="H170" s="143" t="s">
        <v>256</v>
      </c>
      <c r="I170" s="143">
        <v>756067674</v>
      </c>
      <c r="J170" s="155"/>
      <c r="K170" s="154"/>
      <c r="L170" s="156">
        <v>379.91</v>
      </c>
      <c r="M170" s="154"/>
      <c r="N170" s="157"/>
      <c r="O170" s="158"/>
      <c r="P170" s="159" t="s">
        <v>269</v>
      </c>
    </row>
    <row r="171" spans="1:16" ht="26.25">
      <c r="A171" s="154" t="s">
        <v>343</v>
      </c>
      <c r="B171" s="150" t="s">
        <v>5</v>
      </c>
      <c r="C171" s="150" t="s">
        <v>44</v>
      </c>
      <c r="D171" s="149" t="s">
        <v>65</v>
      </c>
      <c r="E171" s="143" t="s">
        <v>261</v>
      </c>
      <c r="F171" s="143" t="s">
        <v>164</v>
      </c>
      <c r="G171" s="143">
        <v>16</v>
      </c>
      <c r="H171" s="143" t="s">
        <v>256</v>
      </c>
      <c r="I171" s="143">
        <v>756203265</v>
      </c>
      <c r="J171" s="155"/>
      <c r="K171" s="154"/>
      <c r="L171" s="156">
        <v>364.65</v>
      </c>
      <c r="M171" s="154"/>
      <c r="N171" s="157"/>
      <c r="O171" s="158"/>
      <c r="P171" s="159" t="s">
        <v>269</v>
      </c>
    </row>
    <row r="172" spans="1:16" ht="26.25">
      <c r="A172" s="154" t="s">
        <v>343</v>
      </c>
      <c r="B172" s="150" t="s">
        <v>5</v>
      </c>
      <c r="C172" s="150" t="s">
        <v>843</v>
      </c>
      <c r="D172" s="149" t="s">
        <v>65</v>
      </c>
      <c r="E172" s="143" t="s">
        <v>261</v>
      </c>
      <c r="F172" s="143" t="s">
        <v>251</v>
      </c>
      <c r="G172" s="143">
        <v>16</v>
      </c>
      <c r="H172" s="143" t="s">
        <v>256</v>
      </c>
      <c r="I172" s="143">
        <v>756067737</v>
      </c>
      <c r="J172" s="155"/>
      <c r="K172" s="154"/>
      <c r="L172" s="156">
        <v>334.87</v>
      </c>
      <c r="M172" s="154"/>
      <c r="N172" s="157"/>
      <c r="O172" s="158"/>
      <c r="P172" s="159" t="s">
        <v>269</v>
      </c>
    </row>
    <row r="173" spans="1:16" ht="26.25">
      <c r="A173" s="154" t="s">
        <v>343</v>
      </c>
      <c r="B173" s="150" t="s">
        <v>5</v>
      </c>
      <c r="C173" s="150" t="s">
        <v>843</v>
      </c>
      <c r="D173" s="149" t="s">
        <v>65</v>
      </c>
      <c r="E173" s="143" t="s">
        <v>261</v>
      </c>
      <c r="F173" s="143" t="s">
        <v>255</v>
      </c>
      <c r="G173" s="143">
        <v>16</v>
      </c>
      <c r="H173" s="143" t="s">
        <v>256</v>
      </c>
      <c r="I173" s="143">
        <v>756067739</v>
      </c>
      <c r="J173" s="155"/>
      <c r="K173" s="154"/>
      <c r="L173" s="156">
        <v>336.24</v>
      </c>
      <c r="M173" s="154"/>
      <c r="N173" s="157"/>
      <c r="O173" s="158"/>
      <c r="P173" s="159" t="s">
        <v>269</v>
      </c>
    </row>
    <row r="174" spans="1:16" ht="26.25">
      <c r="A174" s="154" t="s">
        <v>343</v>
      </c>
      <c r="B174" s="158" t="s">
        <v>848</v>
      </c>
      <c r="C174" s="160" t="s">
        <v>6</v>
      </c>
      <c r="D174" s="161" t="s">
        <v>68</v>
      </c>
      <c r="E174" s="155" t="s">
        <v>849</v>
      </c>
      <c r="F174" s="155" t="s">
        <v>850</v>
      </c>
      <c r="G174" s="155">
        <v>14</v>
      </c>
      <c r="H174" s="155" t="s">
        <v>76</v>
      </c>
      <c r="I174" s="155">
        <v>12709</v>
      </c>
      <c r="J174" s="155"/>
      <c r="K174" s="154"/>
      <c r="L174" s="156">
        <v>343.35</v>
      </c>
      <c r="M174" s="154"/>
      <c r="N174" s="157"/>
      <c r="O174" s="158"/>
      <c r="P174" s="159" t="s">
        <v>339</v>
      </c>
    </row>
    <row r="175" spans="1:16" ht="26.25">
      <c r="A175" s="154" t="s">
        <v>343</v>
      </c>
      <c r="B175" s="158" t="s">
        <v>848</v>
      </c>
      <c r="C175" s="160" t="s">
        <v>6</v>
      </c>
      <c r="D175" s="161" t="s">
        <v>68</v>
      </c>
      <c r="E175" s="155" t="s">
        <v>851</v>
      </c>
      <c r="F175" s="155" t="s">
        <v>850</v>
      </c>
      <c r="G175" s="155">
        <v>14</v>
      </c>
      <c r="H175" s="155" t="s">
        <v>76</v>
      </c>
      <c r="I175" s="155">
        <v>12714</v>
      </c>
      <c r="J175" s="155"/>
      <c r="K175" s="154"/>
      <c r="L175" s="156">
        <v>326.71</v>
      </c>
      <c r="M175" s="154"/>
      <c r="N175" s="157"/>
      <c r="O175" s="158"/>
      <c r="P175" s="159" t="s">
        <v>339</v>
      </c>
    </row>
    <row r="176" spans="1:16" ht="26.25">
      <c r="A176" s="154" t="s">
        <v>343</v>
      </c>
      <c r="B176" s="150" t="s">
        <v>848</v>
      </c>
      <c r="C176" s="160" t="s">
        <v>6</v>
      </c>
      <c r="D176" s="161" t="s">
        <v>68</v>
      </c>
      <c r="E176" s="162" t="s">
        <v>852</v>
      </c>
      <c r="F176" s="162" t="s">
        <v>850</v>
      </c>
      <c r="G176" s="162">
        <v>16</v>
      </c>
      <c r="H176" s="162" t="s">
        <v>256</v>
      </c>
      <c r="I176" s="162">
        <v>12710</v>
      </c>
      <c r="J176" s="155"/>
      <c r="K176" s="154"/>
      <c r="L176" s="156">
        <v>353.85</v>
      </c>
      <c r="M176" s="154"/>
      <c r="N176" s="157"/>
      <c r="O176" s="158"/>
      <c r="P176" s="159" t="s">
        <v>339</v>
      </c>
    </row>
    <row r="177" spans="1:16" s="34" customFormat="1" ht="26.25" outlineLevel="2">
      <c r="A177" s="163" t="s">
        <v>343</v>
      </c>
      <c r="B177" s="164" t="s">
        <v>46</v>
      </c>
      <c r="C177" s="164" t="s">
        <v>351</v>
      </c>
      <c r="D177" s="149" t="s">
        <v>65</v>
      </c>
      <c r="E177" s="163" t="s">
        <v>267</v>
      </c>
      <c r="F177" s="143" t="s">
        <v>352</v>
      </c>
      <c r="G177" s="143"/>
      <c r="H177" s="143"/>
      <c r="I177" s="143">
        <v>254817702</v>
      </c>
      <c r="J177" s="143"/>
      <c r="K177" s="144">
        <v>112</v>
      </c>
      <c r="L177" s="145">
        <v>118.72</v>
      </c>
      <c r="M177" s="144">
        <f aca="true" t="shared" si="0" ref="M177:M191">SUM(L177-K177)</f>
        <v>6.719999999999999</v>
      </c>
      <c r="N177" s="146">
        <f aca="true" t="shared" si="1" ref="N177:N191">SUM(L177/K177)-1</f>
        <v>0.06000000000000005</v>
      </c>
      <c r="O177" s="150" t="s">
        <v>347</v>
      </c>
      <c r="P177" s="148" t="s">
        <v>340</v>
      </c>
    </row>
    <row r="178" spans="1:16" s="34" customFormat="1" ht="26.25" outlineLevel="2">
      <c r="A178" s="163" t="s">
        <v>343</v>
      </c>
      <c r="B178" s="164" t="s">
        <v>46</v>
      </c>
      <c r="C178" s="164" t="s">
        <v>351</v>
      </c>
      <c r="D178" s="149" t="s">
        <v>65</v>
      </c>
      <c r="E178" s="163" t="s">
        <v>261</v>
      </c>
      <c r="F178" s="143" t="s">
        <v>352</v>
      </c>
      <c r="G178" s="143"/>
      <c r="H178" s="143"/>
      <c r="I178" s="143">
        <v>254886702</v>
      </c>
      <c r="J178" s="143"/>
      <c r="K178" s="144">
        <v>115</v>
      </c>
      <c r="L178" s="145">
        <v>121.9</v>
      </c>
      <c r="M178" s="144">
        <f t="shared" si="0"/>
        <v>6.900000000000006</v>
      </c>
      <c r="N178" s="146">
        <f t="shared" si="1"/>
        <v>0.06000000000000005</v>
      </c>
      <c r="O178" s="150" t="s">
        <v>346</v>
      </c>
      <c r="P178" s="148" t="s">
        <v>340</v>
      </c>
    </row>
    <row r="179" spans="1:16" s="34" customFormat="1" ht="26.25" outlineLevel="2">
      <c r="A179" s="163" t="s">
        <v>343</v>
      </c>
      <c r="B179" s="164" t="s">
        <v>46</v>
      </c>
      <c r="C179" s="164" t="s">
        <v>47</v>
      </c>
      <c r="D179" s="149" t="s">
        <v>65</v>
      </c>
      <c r="E179" s="163"/>
      <c r="F179" s="143"/>
      <c r="G179" s="143"/>
      <c r="H179" s="143"/>
      <c r="I179" s="143">
        <v>254086741</v>
      </c>
      <c r="J179" s="143"/>
      <c r="K179" s="144">
        <v>163.8</v>
      </c>
      <c r="L179" s="145">
        <v>176.97</v>
      </c>
      <c r="M179" s="144">
        <f t="shared" si="0"/>
        <v>13.169999999999987</v>
      </c>
      <c r="N179" s="146">
        <f t="shared" si="1"/>
        <v>0.08040293040293034</v>
      </c>
      <c r="O179" s="150" t="s">
        <v>348</v>
      </c>
      <c r="P179" s="148" t="s">
        <v>340</v>
      </c>
    </row>
    <row r="180" spans="1:16" s="34" customFormat="1" ht="26.25" outlineLevel="2">
      <c r="A180" s="163" t="s">
        <v>343</v>
      </c>
      <c r="B180" s="164" t="s">
        <v>46</v>
      </c>
      <c r="C180" s="164" t="s">
        <v>47</v>
      </c>
      <c r="D180" s="149" t="s">
        <v>65</v>
      </c>
      <c r="E180" s="163"/>
      <c r="F180" s="143"/>
      <c r="G180" s="143"/>
      <c r="H180" s="143"/>
      <c r="I180" s="143">
        <v>254817741</v>
      </c>
      <c r="J180" s="143"/>
      <c r="K180" s="144">
        <v>166.95</v>
      </c>
      <c r="L180" s="145">
        <v>176.97</v>
      </c>
      <c r="M180" s="144">
        <f t="shared" si="0"/>
        <v>10.02000000000001</v>
      </c>
      <c r="N180" s="146">
        <f t="shared" si="1"/>
        <v>0.06001796945193183</v>
      </c>
      <c r="O180" s="150" t="s">
        <v>349</v>
      </c>
      <c r="P180" s="148" t="s">
        <v>340</v>
      </c>
    </row>
    <row r="181" spans="1:16" s="34" customFormat="1" ht="26.25" outlineLevel="2">
      <c r="A181" s="154" t="s">
        <v>343</v>
      </c>
      <c r="B181" s="164" t="s">
        <v>5</v>
      </c>
      <c r="C181" s="160" t="s">
        <v>350</v>
      </c>
      <c r="D181" s="161" t="s">
        <v>65</v>
      </c>
      <c r="E181" s="154" t="s">
        <v>261</v>
      </c>
      <c r="F181" s="154" t="s">
        <v>251</v>
      </c>
      <c r="G181" s="155">
        <v>16</v>
      </c>
      <c r="H181" s="154" t="s">
        <v>256</v>
      </c>
      <c r="I181" s="155">
        <v>756067739</v>
      </c>
      <c r="J181" s="155"/>
      <c r="K181" s="165">
        <v>278.25</v>
      </c>
      <c r="L181" s="156">
        <v>336.24</v>
      </c>
      <c r="M181" s="144">
        <f t="shared" si="0"/>
        <v>57.99000000000001</v>
      </c>
      <c r="N181" s="146">
        <f t="shared" si="1"/>
        <v>0.2084097035040431</v>
      </c>
      <c r="O181" s="160" t="s">
        <v>344</v>
      </c>
      <c r="P181" s="148" t="s">
        <v>340</v>
      </c>
    </row>
    <row r="182" spans="1:16" s="34" customFormat="1" ht="26.25" outlineLevel="2">
      <c r="A182" s="154" t="s">
        <v>343</v>
      </c>
      <c r="B182" s="164" t="s">
        <v>5</v>
      </c>
      <c r="C182" s="160" t="s">
        <v>350</v>
      </c>
      <c r="D182" s="161" t="s">
        <v>65</v>
      </c>
      <c r="E182" s="154" t="s">
        <v>267</v>
      </c>
      <c r="F182" s="154" t="s">
        <v>255</v>
      </c>
      <c r="G182" s="155">
        <v>14</v>
      </c>
      <c r="H182" s="154" t="s">
        <v>76</v>
      </c>
      <c r="I182" s="155">
        <v>756603739</v>
      </c>
      <c r="J182" s="155"/>
      <c r="K182" s="165">
        <v>260.25</v>
      </c>
      <c r="L182" s="156">
        <v>349.92</v>
      </c>
      <c r="M182" s="144">
        <f t="shared" si="0"/>
        <v>89.67000000000002</v>
      </c>
      <c r="N182" s="146">
        <f t="shared" si="1"/>
        <v>0.3445533141210375</v>
      </c>
      <c r="O182" s="160" t="s">
        <v>856</v>
      </c>
      <c r="P182" s="148" t="s">
        <v>340</v>
      </c>
    </row>
    <row r="183" spans="1:16" s="34" customFormat="1" ht="26.25" outlineLevel="2">
      <c r="A183" s="154" t="s">
        <v>343</v>
      </c>
      <c r="B183" s="164" t="s">
        <v>5</v>
      </c>
      <c r="C183" s="160" t="s">
        <v>350</v>
      </c>
      <c r="D183" s="161" t="s">
        <v>65</v>
      </c>
      <c r="E183" s="154" t="s">
        <v>261</v>
      </c>
      <c r="F183" s="154" t="s">
        <v>251</v>
      </c>
      <c r="G183" s="155">
        <v>16</v>
      </c>
      <c r="H183" s="154" t="s">
        <v>256</v>
      </c>
      <c r="I183" s="155">
        <v>756067737</v>
      </c>
      <c r="J183" s="155"/>
      <c r="K183" s="165">
        <v>274.08</v>
      </c>
      <c r="L183" s="156">
        <v>334.87</v>
      </c>
      <c r="M183" s="144">
        <f t="shared" si="0"/>
        <v>60.79000000000002</v>
      </c>
      <c r="N183" s="146">
        <f t="shared" si="1"/>
        <v>0.221796555750146</v>
      </c>
      <c r="O183" s="160" t="s">
        <v>345</v>
      </c>
      <c r="P183" s="148" t="s">
        <v>340</v>
      </c>
    </row>
    <row r="184" spans="1:16" s="34" customFormat="1" ht="26.25" outlineLevel="2">
      <c r="A184" s="154" t="s">
        <v>343</v>
      </c>
      <c r="B184" s="164" t="s">
        <v>5</v>
      </c>
      <c r="C184" s="160" t="s">
        <v>350</v>
      </c>
      <c r="D184" s="161" t="s">
        <v>65</v>
      </c>
      <c r="E184" s="154" t="s">
        <v>261</v>
      </c>
      <c r="F184" s="154" t="s">
        <v>253</v>
      </c>
      <c r="G184" s="155">
        <v>16</v>
      </c>
      <c r="H184" s="154" t="s">
        <v>256</v>
      </c>
      <c r="I184" s="155">
        <v>756067674</v>
      </c>
      <c r="J184" s="155"/>
      <c r="K184" s="165">
        <v>309.22</v>
      </c>
      <c r="L184" s="156">
        <v>379.91</v>
      </c>
      <c r="M184" s="144">
        <f t="shared" si="0"/>
        <v>70.69</v>
      </c>
      <c r="N184" s="146">
        <f t="shared" si="1"/>
        <v>0.2286074639415303</v>
      </c>
      <c r="O184" s="160" t="s">
        <v>342</v>
      </c>
      <c r="P184" s="148" t="s">
        <v>340</v>
      </c>
    </row>
    <row r="185" spans="1:16" s="34" customFormat="1" ht="26.25" outlineLevel="2">
      <c r="A185" s="154" t="s">
        <v>343</v>
      </c>
      <c r="B185" s="164" t="s">
        <v>5</v>
      </c>
      <c r="C185" s="160" t="s">
        <v>350</v>
      </c>
      <c r="D185" s="161" t="s">
        <v>65</v>
      </c>
      <c r="E185" s="154" t="s">
        <v>267</v>
      </c>
      <c r="F185" s="154" t="s">
        <v>251</v>
      </c>
      <c r="G185" s="155">
        <v>14</v>
      </c>
      <c r="H185" s="154" t="s">
        <v>76</v>
      </c>
      <c r="I185" s="155">
        <v>756603737</v>
      </c>
      <c r="J185" s="155"/>
      <c r="K185" s="165">
        <v>302.79</v>
      </c>
      <c r="L185" s="156">
        <v>375</v>
      </c>
      <c r="M185" s="144">
        <f t="shared" si="0"/>
        <v>72.20999999999998</v>
      </c>
      <c r="N185" s="146">
        <f t="shared" si="1"/>
        <v>0.23848211631824023</v>
      </c>
      <c r="O185" s="160" t="s">
        <v>856</v>
      </c>
      <c r="P185" s="148" t="s">
        <v>340</v>
      </c>
    </row>
    <row r="186" spans="1:16" s="34" customFormat="1" ht="26.25" outlineLevel="2">
      <c r="A186" s="154" t="s">
        <v>343</v>
      </c>
      <c r="B186" s="164" t="s">
        <v>5</v>
      </c>
      <c r="C186" s="158"/>
      <c r="D186" s="161" t="s">
        <v>65</v>
      </c>
      <c r="E186" s="155"/>
      <c r="F186" s="155"/>
      <c r="G186" s="155"/>
      <c r="H186" s="154" t="s">
        <v>256</v>
      </c>
      <c r="I186" s="155">
        <v>138803824</v>
      </c>
      <c r="J186" s="155"/>
      <c r="K186" s="165">
        <v>300.9</v>
      </c>
      <c r="L186" s="156">
        <v>407.97</v>
      </c>
      <c r="M186" s="144">
        <f t="shared" si="0"/>
        <v>107.07000000000005</v>
      </c>
      <c r="N186" s="146">
        <f t="shared" si="1"/>
        <v>0.35583250249252263</v>
      </c>
      <c r="O186" s="160" t="s">
        <v>856</v>
      </c>
      <c r="P186" s="148" t="s">
        <v>340</v>
      </c>
    </row>
    <row r="187" spans="1:16" s="34" customFormat="1" ht="26.25" outlineLevel="2">
      <c r="A187" s="154" t="s">
        <v>343</v>
      </c>
      <c r="B187" s="164" t="s">
        <v>5</v>
      </c>
      <c r="C187" s="158"/>
      <c r="D187" s="161" t="s">
        <v>65</v>
      </c>
      <c r="E187" s="155"/>
      <c r="F187" s="155"/>
      <c r="G187" s="155"/>
      <c r="H187" s="154" t="s">
        <v>76</v>
      </c>
      <c r="I187" s="155">
        <v>756603738</v>
      </c>
      <c r="J187" s="155"/>
      <c r="K187" s="165">
        <v>313.65</v>
      </c>
      <c r="L187" s="156">
        <v>380</v>
      </c>
      <c r="M187" s="144">
        <f t="shared" si="0"/>
        <v>66.35000000000002</v>
      </c>
      <c r="N187" s="146">
        <f t="shared" si="1"/>
        <v>0.21154152717997787</v>
      </c>
      <c r="O187" s="160" t="s">
        <v>856</v>
      </c>
      <c r="P187" s="148" t="s">
        <v>340</v>
      </c>
    </row>
    <row r="188" spans="1:16" s="34" customFormat="1" ht="26.25" outlineLevel="2">
      <c r="A188" s="154" t="s">
        <v>343</v>
      </c>
      <c r="B188" s="164" t="s">
        <v>5</v>
      </c>
      <c r="C188" s="158"/>
      <c r="D188" s="161" t="s">
        <v>65</v>
      </c>
      <c r="E188" s="155"/>
      <c r="F188" s="155"/>
      <c r="G188" s="155"/>
      <c r="H188" s="154" t="s">
        <v>256</v>
      </c>
      <c r="I188" s="155">
        <v>138803738</v>
      </c>
      <c r="J188" s="155"/>
      <c r="K188" s="165">
        <v>309.75</v>
      </c>
      <c r="L188" s="156">
        <v>390</v>
      </c>
      <c r="M188" s="144">
        <f t="shared" si="0"/>
        <v>80.25</v>
      </c>
      <c r="N188" s="146">
        <f t="shared" si="1"/>
        <v>0.2590799031476998</v>
      </c>
      <c r="O188" s="160" t="s">
        <v>856</v>
      </c>
      <c r="P188" s="148" t="s">
        <v>340</v>
      </c>
    </row>
    <row r="189" spans="1:16" s="34" customFormat="1" ht="26.25" outlineLevel="2">
      <c r="A189" s="154" t="s">
        <v>343</v>
      </c>
      <c r="B189" s="164" t="s">
        <v>5</v>
      </c>
      <c r="C189" s="160" t="s">
        <v>350</v>
      </c>
      <c r="D189" s="161" t="s">
        <v>65</v>
      </c>
      <c r="E189" s="154" t="s">
        <v>267</v>
      </c>
      <c r="F189" s="154" t="s">
        <v>253</v>
      </c>
      <c r="G189" s="155">
        <v>14</v>
      </c>
      <c r="H189" s="154" t="s">
        <v>76</v>
      </c>
      <c r="I189" s="155">
        <v>756817674</v>
      </c>
      <c r="J189" s="155"/>
      <c r="K189" s="165">
        <v>344.34</v>
      </c>
      <c r="L189" s="156">
        <v>440</v>
      </c>
      <c r="M189" s="144">
        <f t="shared" si="0"/>
        <v>95.66000000000003</v>
      </c>
      <c r="N189" s="146">
        <f t="shared" si="1"/>
        <v>0.27780681884184255</v>
      </c>
      <c r="O189" s="160" t="s">
        <v>856</v>
      </c>
      <c r="P189" s="148" t="s">
        <v>340</v>
      </c>
    </row>
    <row r="190" spans="1:16" s="34" customFormat="1" ht="26.25" outlineLevel="2">
      <c r="A190" s="154" t="s">
        <v>343</v>
      </c>
      <c r="B190" s="164" t="s">
        <v>5</v>
      </c>
      <c r="C190" s="158"/>
      <c r="D190" s="161" t="s">
        <v>65</v>
      </c>
      <c r="E190" s="155"/>
      <c r="F190" s="155"/>
      <c r="G190" s="155"/>
      <c r="H190" s="154" t="s">
        <v>256</v>
      </c>
      <c r="I190" s="155">
        <v>756203265</v>
      </c>
      <c r="J190" s="155"/>
      <c r="K190" s="165">
        <v>330.75</v>
      </c>
      <c r="L190" s="156">
        <v>420</v>
      </c>
      <c r="M190" s="144">
        <f t="shared" si="0"/>
        <v>89.25</v>
      </c>
      <c r="N190" s="146">
        <f t="shared" si="1"/>
        <v>0.26984126984126977</v>
      </c>
      <c r="O190" s="160" t="s">
        <v>856</v>
      </c>
      <c r="P190" s="148" t="s">
        <v>340</v>
      </c>
    </row>
    <row r="191" spans="1:16" s="34" customFormat="1" ht="26.25" outlineLevel="2">
      <c r="A191" s="154" t="s">
        <v>343</v>
      </c>
      <c r="B191" s="164" t="s">
        <v>5</v>
      </c>
      <c r="C191" s="158"/>
      <c r="D191" s="161" t="s">
        <v>65</v>
      </c>
      <c r="E191" s="155"/>
      <c r="F191" s="155"/>
      <c r="G191" s="155"/>
      <c r="H191" s="154" t="s">
        <v>76</v>
      </c>
      <c r="I191" s="155">
        <v>756938265</v>
      </c>
      <c r="J191" s="155"/>
      <c r="K191" s="165">
        <v>335.6</v>
      </c>
      <c r="L191" s="156">
        <v>435</v>
      </c>
      <c r="M191" s="144">
        <f t="shared" si="0"/>
        <v>99.39999999999998</v>
      </c>
      <c r="N191" s="146">
        <f t="shared" si="1"/>
        <v>0.2961859356376637</v>
      </c>
      <c r="O191" s="160" t="s">
        <v>856</v>
      </c>
      <c r="P191" s="148" t="s">
        <v>340</v>
      </c>
    </row>
    <row r="192" spans="1:16" s="34" customFormat="1" ht="26.25" outlineLevel="2">
      <c r="A192" s="154" t="s">
        <v>343</v>
      </c>
      <c r="B192" s="164" t="s">
        <v>5</v>
      </c>
      <c r="C192" s="158"/>
      <c r="D192" s="161" t="s">
        <v>65</v>
      </c>
      <c r="E192" s="155"/>
      <c r="F192" s="155"/>
      <c r="G192" s="155"/>
      <c r="H192" s="154" t="s">
        <v>76</v>
      </c>
      <c r="I192" s="155">
        <v>756817647</v>
      </c>
      <c r="J192" s="155"/>
      <c r="K192" s="165">
        <v>375.06</v>
      </c>
      <c r="L192" s="156" t="s">
        <v>836</v>
      </c>
      <c r="M192" s="144" t="s">
        <v>635</v>
      </c>
      <c r="N192" s="146" t="s">
        <v>635</v>
      </c>
      <c r="O192" s="160"/>
      <c r="P192" s="148" t="s">
        <v>340</v>
      </c>
    </row>
    <row r="193" spans="1:16" ht="26.25">
      <c r="A193" s="154" t="s">
        <v>343</v>
      </c>
      <c r="B193" s="164" t="s">
        <v>5</v>
      </c>
      <c r="C193" s="160" t="s">
        <v>863</v>
      </c>
      <c r="D193" s="161" t="s">
        <v>68</v>
      </c>
      <c r="E193" s="154" t="s">
        <v>849</v>
      </c>
      <c r="F193" s="154" t="s">
        <v>850</v>
      </c>
      <c r="G193" s="155">
        <v>14</v>
      </c>
      <c r="H193" s="154" t="s">
        <v>76</v>
      </c>
      <c r="I193" s="155">
        <v>12709</v>
      </c>
      <c r="J193" s="155"/>
      <c r="K193" s="154"/>
      <c r="L193" s="156">
        <v>343.35</v>
      </c>
      <c r="M193" s="154"/>
      <c r="N193" s="157"/>
      <c r="O193" s="160" t="s">
        <v>864</v>
      </c>
      <c r="P193" s="159" t="s">
        <v>354</v>
      </c>
    </row>
    <row r="194" spans="1:16" ht="26.25">
      <c r="A194" s="154" t="s">
        <v>343</v>
      </c>
      <c r="B194" s="164" t="s">
        <v>5</v>
      </c>
      <c r="C194" s="160" t="s">
        <v>863</v>
      </c>
      <c r="D194" s="161" t="s">
        <v>68</v>
      </c>
      <c r="E194" s="154" t="s">
        <v>851</v>
      </c>
      <c r="F194" s="154" t="s">
        <v>850</v>
      </c>
      <c r="G194" s="155">
        <v>14</v>
      </c>
      <c r="H194" s="154" t="s">
        <v>76</v>
      </c>
      <c r="I194" s="155">
        <v>12714</v>
      </c>
      <c r="J194" s="155"/>
      <c r="K194" s="154"/>
      <c r="L194" s="156">
        <v>326.71</v>
      </c>
      <c r="M194" s="154"/>
      <c r="N194" s="157"/>
      <c r="O194" s="160" t="s">
        <v>865</v>
      </c>
      <c r="P194" s="159" t="s">
        <v>354</v>
      </c>
    </row>
    <row r="195" spans="1:16" ht="26.25">
      <c r="A195" s="154" t="s">
        <v>343</v>
      </c>
      <c r="B195" s="164" t="s">
        <v>5</v>
      </c>
      <c r="C195" s="160" t="s">
        <v>863</v>
      </c>
      <c r="D195" s="161" t="s">
        <v>68</v>
      </c>
      <c r="E195" s="154" t="s">
        <v>849</v>
      </c>
      <c r="F195" s="154" t="s">
        <v>850</v>
      </c>
      <c r="G195" s="155">
        <v>16</v>
      </c>
      <c r="H195" s="154" t="s">
        <v>256</v>
      </c>
      <c r="I195" s="155">
        <v>12710</v>
      </c>
      <c r="J195" s="155"/>
      <c r="K195" s="154"/>
      <c r="L195" s="156">
        <v>353.85</v>
      </c>
      <c r="M195" s="154"/>
      <c r="N195" s="157"/>
      <c r="O195" s="160" t="s">
        <v>866</v>
      </c>
      <c r="P195" s="159" t="s">
        <v>354</v>
      </c>
    </row>
  </sheetData>
  <sheetProtection/>
  <autoFilter ref="A1:Q195"/>
  <mergeCells count="1">
    <mergeCell ref="A169:P169"/>
  </mergeCells>
  <printOptions horizontalCentered="1"/>
  <pageMargins left="0.2" right="0.2" top="1" bottom="0.2" header="0.3" footer="0.3"/>
  <pageSetup horizontalDpi="600" verticalDpi="600" orientation="landscape" r:id="rId1"/>
  <headerFooter>
    <oddHeader xml:space="preserve">&amp;L&amp;"Arial,Bold"&amp;12EPC/META/OMERESA/STARK
Transportation Supply Bid - Tires&amp;R&amp;"Arial,Bold"&amp;12Pricing:  March 1, 2022 - February 28, 2023
  </oddHeader>
  </headerFooter>
  <rowBreaks count="1" manualBreakCount="1">
    <brk id="168" max="15" man="1"/>
  </rowBreaks>
</worksheet>
</file>

<file path=xl/worksheets/sheet8.xml><?xml version="1.0" encoding="utf-8"?>
<worksheet xmlns="http://schemas.openxmlformats.org/spreadsheetml/2006/main" xmlns:r="http://schemas.openxmlformats.org/officeDocument/2006/relationships">
  <sheetPr>
    <tabColor theme="3" tint="-0.24997000396251678"/>
  </sheetPr>
  <dimension ref="A1:O36"/>
  <sheetViews>
    <sheetView view="pageBreakPreview" zoomScaleNormal="70" zoomScaleSheetLayoutView="100" zoomScalePageLayoutView="0" workbookViewId="0" topLeftCell="A1">
      <selection activeCell="C6" sqref="C6"/>
    </sheetView>
  </sheetViews>
  <sheetFormatPr defaultColWidth="9.140625" defaultRowHeight="12.75"/>
  <cols>
    <col min="1" max="1" width="15.28125" style="70" bestFit="1" customWidth="1"/>
    <col min="2" max="2" width="12.57421875" style="70" bestFit="1" customWidth="1"/>
    <col min="3" max="3" width="15.57421875" style="70" bestFit="1" customWidth="1"/>
    <col min="4" max="4" width="92.00390625" style="70" bestFit="1" customWidth="1"/>
    <col min="5" max="5" width="10.140625" style="68" bestFit="1" customWidth="1"/>
    <col min="6" max="6" width="16.57421875" style="68" bestFit="1" customWidth="1"/>
    <col min="7" max="7" width="4.57421875" style="68" bestFit="1" customWidth="1"/>
    <col min="8" max="8" width="9.00390625" style="71" hidden="1" customWidth="1"/>
    <col min="9" max="9" width="9.57421875" style="71" hidden="1" customWidth="1"/>
    <col min="10" max="10" width="12.00390625" style="71" hidden="1" customWidth="1"/>
    <col min="11" max="11" width="0" style="72" hidden="1" customWidth="1"/>
    <col min="12" max="12" width="9.140625" style="72" customWidth="1"/>
    <col min="13" max="13" width="9.140625" style="98" customWidth="1"/>
    <col min="14" max="14" width="0" style="68" hidden="1" customWidth="1"/>
    <col min="15" max="15" width="0" style="95" hidden="1" customWidth="1"/>
    <col min="16" max="16384" width="9.140625" style="72" customWidth="1"/>
  </cols>
  <sheetData>
    <row r="1" spans="1:15" ht="13.5">
      <c r="A1" s="167"/>
      <c r="B1" s="167"/>
      <c r="C1" s="167"/>
      <c r="D1" s="166" t="s">
        <v>806</v>
      </c>
      <c r="E1" s="167"/>
      <c r="F1" s="167"/>
      <c r="G1" s="167"/>
      <c r="H1" s="168"/>
      <c r="I1" s="168"/>
      <c r="J1" s="169">
        <v>2021</v>
      </c>
      <c r="K1" s="170">
        <v>2021</v>
      </c>
      <c r="L1" s="169">
        <v>2022</v>
      </c>
      <c r="M1" s="170">
        <v>2022</v>
      </c>
      <c r="N1" s="166" t="s">
        <v>878</v>
      </c>
      <c r="O1" s="171" t="s">
        <v>879</v>
      </c>
    </row>
    <row r="2" spans="1:15" ht="13.5">
      <c r="A2" s="172"/>
      <c r="B2" s="172"/>
      <c r="C2" s="172"/>
      <c r="D2" s="172"/>
      <c r="E2" s="167"/>
      <c r="F2" s="167"/>
      <c r="G2" s="167"/>
      <c r="H2" s="168" t="s">
        <v>824</v>
      </c>
      <c r="I2" s="168" t="s">
        <v>824</v>
      </c>
      <c r="J2" s="173" t="s">
        <v>823</v>
      </c>
      <c r="K2" s="174" t="s">
        <v>823</v>
      </c>
      <c r="L2" s="173" t="s">
        <v>823</v>
      </c>
      <c r="M2" s="174" t="s">
        <v>823</v>
      </c>
      <c r="N2" s="166" t="s">
        <v>877</v>
      </c>
      <c r="O2" s="171" t="s">
        <v>877</v>
      </c>
    </row>
    <row r="3" spans="1:15" ht="13.5">
      <c r="A3" s="175" t="s">
        <v>1</v>
      </c>
      <c r="B3" s="175" t="s">
        <v>797</v>
      </c>
      <c r="C3" s="175" t="s">
        <v>708</v>
      </c>
      <c r="D3" s="175" t="s">
        <v>2</v>
      </c>
      <c r="E3" s="175" t="s">
        <v>799</v>
      </c>
      <c r="F3" s="175" t="s">
        <v>800</v>
      </c>
      <c r="G3" s="175" t="s">
        <v>3</v>
      </c>
      <c r="H3" s="176" t="s">
        <v>707</v>
      </c>
      <c r="I3" s="176" t="s">
        <v>805</v>
      </c>
      <c r="J3" s="177" t="s">
        <v>707</v>
      </c>
      <c r="K3" s="177" t="s">
        <v>805</v>
      </c>
      <c r="L3" s="177" t="s">
        <v>707</v>
      </c>
      <c r="M3" s="177" t="s">
        <v>805</v>
      </c>
      <c r="N3" s="177" t="s">
        <v>805</v>
      </c>
      <c r="O3" s="178" t="s">
        <v>805</v>
      </c>
    </row>
    <row r="4" spans="1:15" ht="13.5">
      <c r="A4" s="69" t="s">
        <v>794</v>
      </c>
      <c r="B4" s="69" t="s">
        <v>679</v>
      </c>
      <c r="C4" s="69" t="s">
        <v>706</v>
      </c>
      <c r="D4" s="69" t="s">
        <v>705</v>
      </c>
      <c r="E4" s="73" t="s">
        <v>653</v>
      </c>
      <c r="F4" s="73" t="s">
        <v>801</v>
      </c>
      <c r="G4" s="73">
        <v>1</v>
      </c>
      <c r="H4" s="74">
        <v>260</v>
      </c>
      <c r="I4" s="74">
        <v>195</v>
      </c>
      <c r="J4" s="76">
        <v>260</v>
      </c>
      <c r="K4" s="77">
        <v>195</v>
      </c>
      <c r="L4" s="76">
        <v>278</v>
      </c>
      <c r="M4" s="99">
        <v>208.5</v>
      </c>
      <c r="N4" s="96">
        <f>SUM(M4-K4)</f>
        <v>13.5</v>
      </c>
      <c r="O4" s="97">
        <f>SUM(M4/K4)-1</f>
        <v>0.0692307692307692</v>
      </c>
    </row>
    <row r="5" spans="1:15" ht="13.5">
      <c r="A5" s="69" t="s">
        <v>794</v>
      </c>
      <c r="B5" s="69" t="s">
        <v>679</v>
      </c>
      <c r="C5" s="69" t="s">
        <v>704</v>
      </c>
      <c r="D5" s="69" t="s">
        <v>703</v>
      </c>
      <c r="E5" s="73" t="s">
        <v>653</v>
      </c>
      <c r="F5" s="73" t="s">
        <v>801</v>
      </c>
      <c r="G5" s="73">
        <v>1</v>
      </c>
      <c r="H5" s="74">
        <v>340</v>
      </c>
      <c r="I5" s="74">
        <v>255</v>
      </c>
      <c r="J5" s="76">
        <v>340</v>
      </c>
      <c r="K5" s="77">
        <v>255</v>
      </c>
      <c r="L5" s="76">
        <v>364</v>
      </c>
      <c r="M5" s="99">
        <v>273</v>
      </c>
      <c r="N5" s="96">
        <f aca="true" t="shared" si="0" ref="N5:N36">SUM(M5-K5)</f>
        <v>18</v>
      </c>
      <c r="O5" s="97">
        <f aca="true" t="shared" si="1" ref="O5:O36">SUM(M5/K5)-1</f>
        <v>0.07058823529411762</v>
      </c>
    </row>
    <row r="6" spans="1:15" ht="13.5">
      <c r="A6" s="69" t="s">
        <v>794</v>
      </c>
      <c r="B6" s="69" t="s">
        <v>679</v>
      </c>
      <c r="C6" s="69" t="s">
        <v>702</v>
      </c>
      <c r="D6" s="69" t="s">
        <v>701</v>
      </c>
      <c r="E6" s="73" t="s">
        <v>653</v>
      </c>
      <c r="F6" s="73" t="s">
        <v>801</v>
      </c>
      <c r="G6" s="73">
        <v>1</v>
      </c>
      <c r="H6" s="74">
        <v>370</v>
      </c>
      <c r="I6" s="74">
        <v>277.5</v>
      </c>
      <c r="J6" s="76">
        <v>370</v>
      </c>
      <c r="K6" s="77">
        <v>277.5</v>
      </c>
      <c r="L6" s="76">
        <v>396</v>
      </c>
      <c r="M6" s="99">
        <v>297</v>
      </c>
      <c r="N6" s="96">
        <f t="shared" si="0"/>
        <v>19.5</v>
      </c>
      <c r="O6" s="97">
        <f t="shared" si="1"/>
        <v>0.07027027027027022</v>
      </c>
    </row>
    <row r="7" spans="1:15" ht="13.5">
      <c r="A7" s="69" t="s">
        <v>794</v>
      </c>
      <c r="B7" s="69" t="s">
        <v>679</v>
      </c>
      <c r="C7" s="69" t="s">
        <v>825</v>
      </c>
      <c r="D7" s="69" t="s">
        <v>705</v>
      </c>
      <c r="E7" s="73" t="s">
        <v>653</v>
      </c>
      <c r="F7" s="73" t="s">
        <v>801</v>
      </c>
      <c r="G7" s="73">
        <v>1</v>
      </c>
      <c r="H7" s="74"/>
      <c r="I7" s="74"/>
      <c r="J7" s="76">
        <v>198</v>
      </c>
      <c r="K7" s="77">
        <v>148.5</v>
      </c>
      <c r="L7" s="76">
        <v>212</v>
      </c>
      <c r="M7" s="99">
        <v>159</v>
      </c>
      <c r="N7" s="96">
        <f t="shared" si="0"/>
        <v>10.5</v>
      </c>
      <c r="O7" s="97">
        <f t="shared" si="1"/>
        <v>0.07070707070707072</v>
      </c>
    </row>
    <row r="8" spans="1:15" ht="13.5">
      <c r="A8" s="69" t="s">
        <v>794</v>
      </c>
      <c r="B8" s="69" t="s">
        <v>679</v>
      </c>
      <c r="C8" s="69" t="s">
        <v>700</v>
      </c>
      <c r="D8" s="69" t="s">
        <v>699</v>
      </c>
      <c r="E8" s="73" t="s">
        <v>650</v>
      </c>
      <c r="F8" s="73" t="s">
        <v>802</v>
      </c>
      <c r="G8" s="73">
        <v>1</v>
      </c>
      <c r="H8" s="74">
        <v>420</v>
      </c>
      <c r="I8" s="74">
        <v>315</v>
      </c>
      <c r="J8" s="76">
        <v>405</v>
      </c>
      <c r="K8" s="77">
        <v>303.75</v>
      </c>
      <c r="L8" s="76">
        <v>441</v>
      </c>
      <c r="M8" s="99">
        <v>330.75</v>
      </c>
      <c r="N8" s="96">
        <f t="shared" si="0"/>
        <v>27</v>
      </c>
      <c r="O8" s="97">
        <f t="shared" si="1"/>
        <v>0.0888888888888888</v>
      </c>
    </row>
    <row r="9" spans="1:15" ht="13.5">
      <c r="A9" s="69" t="s">
        <v>794</v>
      </c>
      <c r="B9" s="69" t="s">
        <v>679</v>
      </c>
      <c r="C9" s="69" t="s">
        <v>698</v>
      </c>
      <c r="D9" s="69" t="s">
        <v>697</v>
      </c>
      <c r="E9" s="73" t="s">
        <v>650</v>
      </c>
      <c r="F9" s="73" t="s">
        <v>802</v>
      </c>
      <c r="G9" s="73">
        <v>1</v>
      </c>
      <c r="H9" s="74">
        <v>510</v>
      </c>
      <c r="I9" s="74">
        <v>382.5</v>
      </c>
      <c r="J9" s="76">
        <v>495</v>
      </c>
      <c r="K9" s="77">
        <v>371.25</v>
      </c>
      <c r="L9" s="76">
        <v>536</v>
      </c>
      <c r="M9" s="99">
        <v>402</v>
      </c>
      <c r="N9" s="96">
        <f t="shared" si="0"/>
        <v>30.75</v>
      </c>
      <c r="O9" s="97">
        <f t="shared" si="1"/>
        <v>0.08282828282828292</v>
      </c>
    </row>
    <row r="10" spans="1:15" ht="13.5">
      <c r="A10" s="69" t="s">
        <v>794</v>
      </c>
      <c r="B10" s="69" t="s">
        <v>679</v>
      </c>
      <c r="C10" s="69" t="s">
        <v>696</v>
      </c>
      <c r="D10" s="69" t="s">
        <v>695</v>
      </c>
      <c r="E10" s="73" t="s">
        <v>650</v>
      </c>
      <c r="F10" s="73" t="s">
        <v>802</v>
      </c>
      <c r="G10" s="73">
        <v>1</v>
      </c>
      <c r="H10" s="74">
        <v>560</v>
      </c>
      <c r="I10" s="74">
        <v>420</v>
      </c>
      <c r="J10" s="76">
        <v>500</v>
      </c>
      <c r="K10" s="77">
        <v>375</v>
      </c>
      <c r="L10" s="76">
        <v>588</v>
      </c>
      <c r="M10" s="99">
        <v>441</v>
      </c>
      <c r="N10" s="96">
        <f t="shared" si="0"/>
        <v>66</v>
      </c>
      <c r="O10" s="97">
        <f t="shared" si="1"/>
        <v>0.17599999999999993</v>
      </c>
    </row>
    <row r="11" spans="1:15" ht="13.5">
      <c r="A11" s="69" t="s">
        <v>794</v>
      </c>
      <c r="B11" s="69" t="s">
        <v>679</v>
      </c>
      <c r="C11" s="69" t="s">
        <v>694</v>
      </c>
      <c r="D11" s="69" t="s">
        <v>693</v>
      </c>
      <c r="E11" s="73" t="s">
        <v>641</v>
      </c>
      <c r="F11" s="73" t="s">
        <v>802</v>
      </c>
      <c r="G11" s="73">
        <v>1</v>
      </c>
      <c r="H11" s="74">
        <v>747</v>
      </c>
      <c r="I11" s="74">
        <v>560.25</v>
      </c>
      <c r="J11" s="76">
        <v>763</v>
      </c>
      <c r="K11" s="77">
        <v>572.25</v>
      </c>
      <c r="L11" s="76">
        <v>820</v>
      </c>
      <c r="M11" s="99">
        <v>615</v>
      </c>
      <c r="N11" s="96">
        <f t="shared" si="0"/>
        <v>42.75</v>
      </c>
      <c r="O11" s="97">
        <f t="shared" si="1"/>
        <v>0.07470511140235914</v>
      </c>
    </row>
    <row r="12" spans="1:15" ht="13.5">
      <c r="A12" s="69" t="s">
        <v>794</v>
      </c>
      <c r="B12" s="69" t="s">
        <v>679</v>
      </c>
      <c r="C12" s="69" t="s">
        <v>692</v>
      </c>
      <c r="D12" s="69" t="s">
        <v>691</v>
      </c>
      <c r="E12" s="73" t="s">
        <v>641</v>
      </c>
      <c r="F12" s="73" t="s">
        <v>802</v>
      </c>
      <c r="G12" s="73">
        <v>1</v>
      </c>
      <c r="H12" s="74">
        <v>862</v>
      </c>
      <c r="I12" s="74">
        <v>646.5</v>
      </c>
      <c r="J12" s="76" t="s">
        <v>635</v>
      </c>
      <c r="K12" s="77" t="s">
        <v>635</v>
      </c>
      <c r="L12" s="76">
        <v>981</v>
      </c>
      <c r="M12" s="99">
        <v>735.75</v>
      </c>
      <c r="N12" s="77" t="s">
        <v>635</v>
      </c>
      <c r="O12" s="77" t="s">
        <v>635</v>
      </c>
    </row>
    <row r="13" spans="1:15" ht="13.5">
      <c r="A13" s="69" t="s">
        <v>794</v>
      </c>
      <c r="B13" s="69" t="s">
        <v>679</v>
      </c>
      <c r="C13" s="69" t="s">
        <v>690</v>
      </c>
      <c r="D13" s="69" t="s">
        <v>687</v>
      </c>
      <c r="E13" s="73" t="s">
        <v>641</v>
      </c>
      <c r="F13" s="73" t="s">
        <v>802</v>
      </c>
      <c r="G13" s="73">
        <v>1</v>
      </c>
      <c r="H13" s="74">
        <v>887</v>
      </c>
      <c r="I13" s="74">
        <v>665.25</v>
      </c>
      <c r="J13" s="76">
        <v>907</v>
      </c>
      <c r="K13" s="77">
        <v>680.25</v>
      </c>
      <c r="L13" s="76">
        <v>1039</v>
      </c>
      <c r="M13" s="99">
        <v>779.25</v>
      </c>
      <c r="N13" s="96">
        <f t="shared" si="0"/>
        <v>99</v>
      </c>
      <c r="O13" s="97">
        <f t="shared" si="1"/>
        <v>0.14553472987872107</v>
      </c>
    </row>
    <row r="14" spans="1:15" ht="13.5">
      <c r="A14" s="69" t="s">
        <v>794</v>
      </c>
      <c r="B14" s="69" t="s">
        <v>679</v>
      </c>
      <c r="C14" s="69" t="s">
        <v>689</v>
      </c>
      <c r="D14" s="69" t="s">
        <v>685</v>
      </c>
      <c r="E14" s="73" t="s">
        <v>641</v>
      </c>
      <c r="F14" s="73" t="s">
        <v>802</v>
      </c>
      <c r="G14" s="73">
        <v>1</v>
      </c>
      <c r="H14" s="74">
        <v>947</v>
      </c>
      <c r="I14" s="74">
        <v>710.25</v>
      </c>
      <c r="J14" s="76">
        <v>967</v>
      </c>
      <c r="K14" s="77">
        <v>725.25</v>
      </c>
      <c r="L14" s="76">
        <v>1824</v>
      </c>
      <c r="M14" s="99">
        <v>1368</v>
      </c>
      <c r="N14" s="96">
        <f t="shared" si="0"/>
        <v>642.75</v>
      </c>
      <c r="O14" s="97">
        <f t="shared" si="1"/>
        <v>0.8862461220268874</v>
      </c>
    </row>
    <row r="15" spans="1:15" ht="13.5">
      <c r="A15" s="69" t="s">
        <v>794</v>
      </c>
      <c r="B15" s="69" t="s">
        <v>679</v>
      </c>
      <c r="C15" s="69" t="s">
        <v>688</v>
      </c>
      <c r="D15" s="69" t="s">
        <v>826</v>
      </c>
      <c r="E15" s="73" t="s">
        <v>641</v>
      </c>
      <c r="F15" s="73" t="s">
        <v>803</v>
      </c>
      <c r="G15" s="73">
        <v>1</v>
      </c>
      <c r="H15" s="74">
        <v>1647</v>
      </c>
      <c r="I15" s="74">
        <v>1235.25</v>
      </c>
      <c r="J15" s="76">
        <v>1670</v>
      </c>
      <c r="K15" s="77">
        <v>1252.5</v>
      </c>
      <c r="L15" s="76">
        <v>1898</v>
      </c>
      <c r="M15" s="99">
        <v>1423.5</v>
      </c>
      <c r="N15" s="96">
        <f t="shared" si="0"/>
        <v>171</v>
      </c>
      <c r="O15" s="97">
        <f t="shared" si="1"/>
        <v>0.13652694610778449</v>
      </c>
    </row>
    <row r="16" spans="1:15" ht="13.5">
      <c r="A16" s="69" t="s">
        <v>794</v>
      </c>
      <c r="B16" s="69" t="s">
        <v>679</v>
      </c>
      <c r="C16" s="69" t="s">
        <v>686</v>
      </c>
      <c r="D16" s="69" t="s">
        <v>827</v>
      </c>
      <c r="E16" s="73" t="s">
        <v>641</v>
      </c>
      <c r="F16" s="73" t="s">
        <v>803</v>
      </c>
      <c r="G16" s="73">
        <v>1</v>
      </c>
      <c r="H16" s="74">
        <v>1717</v>
      </c>
      <c r="I16" s="74">
        <v>1287.75</v>
      </c>
      <c r="J16" s="76">
        <v>1740</v>
      </c>
      <c r="K16" s="77">
        <v>1305</v>
      </c>
      <c r="L16" s="76">
        <v>709</v>
      </c>
      <c r="M16" s="99">
        <v>450</v>
      </c>
      <c r="N16" s="96">
        <f t="shared" si="0"/>
        <v>-855</v>
      </c>
      <c r="O16" s="97">
        <f t="shared" si="1"/>
        <v>-0.6551724137931034</v>
      </c>
    </row>
    <row r="17" spans="1:15" ht="13.5">
      <c r="A17" s="69" t="s">
        <v>794</v>
      </c>
      <c r="B17" s="69" t="s">
        <v>679</v>
      </c>
      <c r="C17" s="69" t="s">
        <v>684</v>
      </c>
      <c r="D17" s="69" t="s">
        <v>683</v>
      </c>
      <c r="E17" s="73" t="s">
        <v>647</v>
      </c>
      <c r="F17" s="73" t="s">
        <v>680</v>
      </c>
      <c r="G17" s="73">
        <v>1</v>
      </c>
      <c r="H17" s="74">
        <v>680</v>
      </c>
      <c r="I17" s="74">
        <v>510</v>
      </c>
      <c r="J17" s="76">
        <v>680</v>
      </c>
      <c r="K17" s="77">
        <v>51</v>
      </c>
      <c r="L17" s="76">
        <v>40</v>
      </c>
      <c r="M17" s="99">
        <v>28</v>
      </c>
      <c r="N17" s="96">
        <f t="shared" si="0"/>
        <v>-23</v>
      </c>
      <c r="O17" s="97">
        <f t="shared" si="1"/>
        <v>-0.4509803921568627</v>
      </c>
    </row>
    <row r="18" spans="1:15" ht="13.5">
      <c r="A18" s="69" t="s">
        <v>794</v>
      </c>
      <c r="B18" s="69" t="s">
        <v>679</v>
      </c>
      <c r="C18" s="69" t="s">
        <v>682</v>
      </c>
      <c r="D18" s="69" t="s">
        <v>681</v>
      </c>
      <c r="E18" s="73" t="s">
        <v>635</v>
      </c>
      <c r="F18" s="73" t="s">
        <v>680</v>
      </c>
      <c r="G18" s="73">
        <v>1</v>
      </c>
      <c r="H18" s="74">
        <v>40</v>
      </c>
      <c r="I18" s="74">
        <v>28</v>
      </c>
      <c r="J18" s="76">
        <v>40</v>
      </c>
      <c r="K18" s="77">
        <v>28</v>
      </c>
      <c r="L18" s="76">
        <v>580</v>
      </c>
      <c r="M18" s="99">
        <v>435</v>
      </c>
      <c r="N18" s="96">
        <f t="shared" si="0"/>
        <v>407</v>
      </c>
      <c r="O18" s="97">
        <f t="shared" si="1"/>
        <v>14.535714285714286</v>
      </c>
    </row>
    <row r="19" spans="1:15" ht="13.5">
      <c r="A19" s="69" t="s">
        <v>794</v>
      </c>
      <c r="B19" s="69" t="s">
        <v>679</v>
      </c>
      <c r="C19" s="69" t="s">
        <v>678</v>
      </c>
      <c r="D19" s="69" t="s">
        <v>677</v>
      </c>
      <c r="E19" s="73" t="s">
        <v>647</v>
      </c>
      <c r="F19" s="73" t="s">
        <v>676</v>
      </c>
      <c r="G19" s="73">
        <v>1</v>
      </c>
      <c r="H19" s="74">
        <v>525</v>
      </c>
      <c r="I19" s="74">
        <v>393.75</v>
      </c>
      <c r="J19" s="76">
        <v>525</v>
      </c>
      <c r="K19" s="77">
        <v>393.75</v>
      </c>
      <c r="L19" s="76">
        <v>262</v>
      </c>
      <c r="M19" s="99">
        <v>209.6</v>
      </c>
      <c r="N19" s="96">
        <f t="shared" si="0"/>
        <v>-184.15</v>
      </c>
      <c r="O19" s="97">
        <f t="shared" si="1"/>
        <v>-0.4676825396825397</v>
      </c>
    </row>
    <row r="20" spans="1:15" ht="13.5">
      <c r="A20" s="69" t="s">
        <v>794</v>
      </c>
      <c r="B20" s="69" t="s">
        <v>798</v>
      </c>
      <c r="C20" s="69" t="s">
        <v>675</v>
      </c>
      <c r="D20" s="69" t="s">
        <v>674</v>
      </c>
      <c r="E20" s="73" t="s">
        <v>638</v>
      </c>
      <c r="F20" s="73" t="s">
        <v>804</v>
      </c>
      <c r="G20" s="73">
        <v>1</v>
      </c>
      <c r="H20" s="74">
        <v>459</v>
      </c>
      <c r="I20" s="74">
        <v>344.25</v>
      </c>
      <c r="J20" s="76">
        <v>459</v>
      </c>
      <c r="K20" s="77">
        <v>344.25</v>
      </c>
      <c r="L20" s="76">
        <v>498</v>
      </c>
      <c r="M20" s="99">
        <v>398.4</v>
      </c>
      <c r="N20" s="96">
        <f t="shared" si="0"/>
        <v>54.14999999999998</v>
      </c>
      <c r="O20" s="97">
        <f t="shared" si="1"/>
        <v>0.15729847494553373</v>
      </c>
    </row>
    <row r="21" spans="1:15" ht="13.5">
      <c r="A21" s="69" t="s">
        <v>794</v>
      </c>
      <c r="B21" s="69" t="s">
        <v>798</v>
      </c>
      <c r="C21" s="69" t="s">
        <v>673</v>
      </c>
      <c r="D21" s="69" t="s">
        <v>672</v>
      </c>
      <c r="E21" s="73" t="s">
        <v>638</v>
      </c>
      <c r="F21" s="73" t="s">
        <v>804</v>
      </c>
      <c r="G21" s="73">
        <v>1</v>
      </c>
      <c r="H21" s="74">
        <v>505</v>
      </c>
      <c r="I21" s="74">
        <v>378.75</v>
      </c>
      <c r="J21" s="76">
        <v>505</v>
      </c>
      <c r="K21" s="77">
        <v>378.75</v>
      </c>
      <c r="L21" s="76">
        <v>588</v>
      </c>
      <c r="M21" s="99">
        <v>470.4</v>
      </c>
      <c r="N21" s="96">
        <f t="shared" si="0"/>
        <v>91.64999999999998</v>
      </c>
      <c r="O21" s="97">
        <f t="shared" si="1"/>
        <v>0.24198019801980197</v>
      </c>
    </row>
    <row r="22" spans="1:15" ht="13.5">
      <c r="A22" s="69" t="s">
        <v>794</v>
      </c>
      <c r="B22" s="69" t="s">
        <v>798</v>
      </c>
      <c r="C22" s="69" t="s">
        <v>671</v>
      </c>
      <c r="D22" s="69" t="s">
        <v>670</v>
      </c>
      <c r="E22" s="73" t="s">
        <v>638</v>
      </c>
      <c r="F22" s="73" t="s">
        <v>804</v>
      </c>
      <c r="G22" s="73">
        <v>1</v>
      </c>
      <c r="H22" s="74">
        <v>526</v>
      </c>
      <c r="I22" s="74">
        <v>394.5</v>
      </c>
      <c r="J22" s="76">
        <v>526</v>
      </c>
      <c r="K22" s="77">
        <v>394.5</v>
      </c>
      <c r="L22" s="76">
        <v>611</v>
      </c>
      <c r="M22" s="99">
        <v>488.8</v>
      </c>
      <c r="N22" s="96">
        <f t="shared" si="0"/>
        <v>94.30000000000001</v>
      </c>
      <c r="O22" s="97">
        <f t="shared" si="1"/>
        <v>0.23903675538656532</v>
      </c>
    </row>
    <row r="23" spans="1:15" ht="13.5">
      <c r="A23" s="69" t="s">
        <v>794</v>
      </c>
      <c r="B23" s="69" t="s">
        <v>798</v>
      </c>
      <c r="C23" s="69" t="s">
        <v>669</v>
      </c>
      <c r="D23" s="69" t="s">
        <v>668</v>
      </c>
      <c r="E23" s="73" t="s">
        <v>638</v>
      </c>
      <c r="F23" s="73" t="s">
        <v>804</v>
      </c>
      <c r="G23" s="73">
        <v>1</v>
      </c>
      <c r="H23" s="74">
        <v>550</v>
      </c>
      <c r="I23" s="74">
        <v>412.5</v>
      </c>
      <c r="J23" s="76">
        <v>555</v>
      </c>
      <c r="K23" s="77">
        <v>412.5</v>
      </c>
      <c r="L23" s="76">
        <v>596</v>
      </c>
      <c r="M23" s="99">
        <v>476.8</v>
      </c>
      <c r="N23" s="96">
        <f t="shared" si="0"/>
        <v>64.30000000000001</v>
      </c>
      <c r="O23" s="97">
        <f t="shared" si="1"/>
        <v>0.15587878787878795</v>
      </c>
    </row>
    <row r="24" spans="1:15" ht="13.5">
      <c r="A24" s="69" t="s">
        <v>794</v>
      </c>
      <c r="B24" s="69" t="s">
        <v>798</v>
      </c>
      <c r="C24" s="69" t="s">
        <v>667</v>
      </c>
      <c r="D24" s="69" t="s">
        <v>666</v>
      </c>
      <c r="E24" s="73" t="s">
        <v>638</v>
      </c>
      <c r="F24" s="73" t="s">
        <v>804</v>
      </c>
      <c r="G24" s="73">
        <v>1</v>
      </c>
      <c r="H24" s="74">
        <v>596</v>
      </c>
      <c r="I24" s="74">
        <v>447</v>
      </c>
      <c r="J24" s="76">
        <v>596</v>
      </c>
      <c r="K24" s="77">
        <v>447</v>
      </c>
      <c r="L24" s="76">
        <v>646</v>
      </c>
      <c r="M24" s="99">
        <v>516.8</v>
      </c>
      <c r="N24" s="96">
        <f t="shared" si="0"/>
        <v>69.79999999999995</v>
      </c>
      <c r="O24" s="97">
        <f t="shared" si="1"/>
        <v>0.15615212527964206</v>
      </c>
    </row>
    <row r="25" spans="1:15" ht="13.5">
      <c r="A25" s="69" t="s">
        <v>794</v>
      </c>
      <c r="B25" s="69" t="s">
        <v>798</v>
      </c>
      <c r="C25" s="69" t="s">
        <v>665</v>
      </c>
      <c r="D25" s="69" t="s">
        <v>664</v>
      </c>
      <c r="E25" s="73" t="s">
        <v>638</v>
      </c>
      <c r="F25" s="73" t="s">
        <v>804</v>
      </c>
      <c r="G25" s="73">
        <v>1</v>
      </c>
      <c r="H25" s="74">
        <v>617</v>
      </c>
      <c r="I25" s="74">
        <v>462.75</v>
      </c>
      <c r="J25" s="76">
        <v>617</v>
      </c>
      <c r="K25" s="77">
        <v>462.75</v>
      </c>
      <c r="L25" s="76">
        <v>669</v>
      </c>
      <c r="M25" s="99">
        <v>535.2</v>
      </c>
      <c r="N25" s="96">
        <f t="shared" si="0"/>
        <v>72.45000000000005</v>
      </c>
      <c r="O25" s="97">
        <f t="shared" si="1"/>
        <v>0.1565640194489466</v>
      </c>
    </row>
    <row r="26" spans="1:15" ht="13.5">
      <c r="A26" s="69" t="s">
        <v>794</v>
      </c>
      <c r="B26" s="69" t="s">
        <v>798</v>
      </c>
      <c r="C26" s="69" t="s">
        <v>663</v>
      </c>
      <c r="D26" s="69" t="s">
        <v>662</v>
      </c>
      <c r="E26" s="73" t="s">
        <v>638</v>
      </c>
      <c r="F26" s="73" t="s">
        <v>804</v>
      </c>
      <c r="G26" s="73">
        <v>1</v>
      </c>
      <c r="H26" s="74">
        <v>1096</v>
      </c>
      <c r="I26" s="74">
        <v>822</v>
      </c>
      <c r="J26" s="76">
        <v>1013</v>
      </c>
      <c r="K26" s="77">
        <v>759.75</v>
      </c>
      <c r="L26" s="76">
        <v>1123</v>
      </c>
      <c r="M26" s="99">
        <v>904.8</v>
      </c>
      <c r="N26" s="96">
        <f t="shared" si="0"/>
        <v>145.04999999999995</v>
      </c>
      <c r="O26" s="97">
        <f t="shared" si="1"/>
        <v>0.1909180651530109</v>
      </c>
    </row>
    <row r="27" spans="1:15" ht="13.5">
      <c r="A27" s="69" t="s">
        <v>794</v>
      </c>
      <c r="B27" s="69" t="s">
        <v>798</v>
      </c>
      <c r="C27" s="69" t="s">
        <v>661</v>
      </c>
      <c r="D27" s="69" t="s">
        <v>660</v>
      </c>
      <c r="E27" s="73" t="s">
        <v>638</v>
      </c>
      <c r="F27" s="73" t="s">
        <v>804</v>
      </c>
      <c r="G27" s="73">
        <v>1</v>
      </c>
      <c r="H27" s="74">
        <v>1168</v>
      </c>
      <c r="I27" s="74">
        <v>876</v>
      </c>
      <c r="J27" s="76">
        <v>1085</v>
      </c>
      <c r="K27" s="77">
        <v>813.75</v>
      </c>
      <c r="L27" s="76">
        <v>1178</v>
      </c>
      <c r="M27" s="99">
        <v>948.8</v>
      </c>
      <c r="N27" s="96">
        <f t="shared" si="0"/>
        <v>135.04999999999995</v>
      </c>
      <c r="O27" s="97">
        <f t="shared" si="1"/>
        <v>0.16596006144393227</v>
      </c>
    </row>
    <row r="28" spans="1:15" ht="13.5">
      <c r="A28" s="69" t="s">
        <v>794</v>
      </c>
      <c r="B28" s="69" t="s">
        <v>798</v>
      </c>
      <c r="C28" s="69" t="s">
        <v>659</v>
      </c>
      <c r="D28" s="69" t="s">
        <v>658</v>
      </c>
      <c r="E28" s="73" t="s">
        <v>638</v>
      </c>
      <c r="F28" s="73" t="s">
        <v>803</v>
      </c>
      <c r="G28" s="73">
        <v>1</v>
      </c>
      <c r="H28" s="74">
        <v>2298.01</v>
      </c>
      <c r="I28" s="74">
        <v>1723.5</v>
      </c>
      <c r="J28" s="76">
        <v>2215</v>
      </c>
      <c r="K28" s="77">
        <v>1661.25</v>
      </c>
      <c r="L28" s="76">
        <v>1513</v>
      </c>
      <c r="M28" s="99">
        <v>1210.4</v>
      </c>
      <c r="N28" s="96">
        <f t="shared" si="0"/>
        <v>-450.8499999999999</v>
      </c>
      <c r="O28" s="97">
        <f t="shared" si="1"/>
        <v>-0.27139202407825425</v>
      </c>
    </row>
    <row r="29" spans="1:15" ht="13.5">
      <c r="A29" s="69" t="s">
        <v>794</v>
      </c>
      <c r="B29" s="69" t="s">
        <v>798</v>
      </c>
      <c r="C29" s="69" t="s">
        <v>657</v>
      </c>
      <c r="D29" s="69" t="s">
        <v>656</v>
      </c>
      <c r="E29" s="73" t="s">
        <v>638</v>
      </c>
      <c r="F29" s="73" t="s">
        <v>803</v>
      </c>
      <c r="G29" s="73">
        <v>1</v>
      </c>
      <c r="H29" s="74">
        <v>2373.01</v>
      </c>
      <c r="I29" s="74">
        <v>1779.75</v>
      </c>
      <c r="J29" s="76">
        <v>2290</v>
      </c>
      <c r="K29" s="77">
        <v>1717.5</v>
      </c>
      <c r="L29" s="76">
        <v>1595</v>
      </c>
      <c r="M29" s="99">
        <v>1276</v>
      </c>
      <c r="N29" s="96">
        <f t="shared" si="0"/>
        <v>-441.5</v>
      </c>
      <c r="O29" s="97">
        <f t="shared" si="1"/>
        <v>-0.2570596797671033</v>
      </c>
    </row>
    <row r="30" spans="1:15" ht="13.5">
      <c r="A30" s="69" t="s">
        <v>795</v>
      </c>
      <c r="B30" s="69"/>
      <c r="C30" s="69" t="s">
        <v>655</v>
      </c>
      <c r="D30" s="69" t="s">
        <v>654</v>
      </c>
      <c r="E30" s="73" t="s">
        <v>653</v>
      </c>
      <c r="F30" s="73" t="s">
        <v>635</v>
      </c>
      <c r="G30" s="73">
        <v>1</v>
      </c>
      <c r="H30" s="74">
        <v>64.99</v>
      </c>
      <c r="I30" s="74">
        <v>51.99</v>
      </c>
      <c r="J30" s="76">
        <v>64.99</v>
      </c>
      <c r="K30" s="77">
        <v>51.99</v>
      </c>
      <c r="L30" s="76">
        <v>64.99</v>
      </c>
      <c r="M30" s="99">
        <v>51.99</v>
      </c>
      <c r="N30" s="96">
        <f t="shared" si="0"/>
        <v>0</v>
      </c>
      <c r="O30" s="97">
        <f t="shared" si="1"/>
        <v>0</v>
      </c>
    </row>
    <row r="31" spans="1:15" ht="13.5">
      <c r="A31" s="69" t="s">
        <v>795</v>
      </c>
      <c r="B31" s="69"/>
      <c r="C31" s="69" t="s">
        <v>652</v>
      </c>
      <c r="D31" s="69" t="s">
        <v>651</v>
      </c>
      <c r="E31" s="73" t="s">
        <v>650</v>
      </c>
      <c r="F31" s="73" t="s">
        <v>635</v>
      </c>
      <c r="G31" s="73">
        <v>1</v>
      </c>
      <c r="H31" s="74">
        <v>89.99</v>
      </c>
      <c r="I31" s="74">
        <v>71.99</v>
      </c>
      <c r="J31" s="76">
        <v>89.99</v>
      </c>
      <c r="K31" s="77">
        <v>71.99</v>
      </c>
      <c r="L31" s="76">
        <v>89.99</v>
      </c>
      <c r="M31" s="99">
        <v>71.99</v>
      </c>
      <c r="N31" s="96">
        <f t="shared" si="0"/>
        <v>0</v>
      </c>
      <c r="O31" s="97">
        <f t="shared" si="1"/>
        <v>0</v>
      </c>
    </row>
    <row r="32" spans="1:15" ht="13.5">
      <c r="A32" s="69" t="s">
        <v>795</v>
      </c>
      <c r="B32" s="69"/>
      <c r="C32" s="69" t="s">
        <v>649</v>
      </c>
      <c r="D32" s="69" t="s">
        <v>648</v>
      </c>
      <c r="E32" s="73" t="s">
        <v>647</v>
      </c>
      <c r="F32" s="73" t="s">
        <v>635</v>
      </c>
      <c r="G32" s="73">
        <v>1</v>
      </c>
      <c r="H32" s="74">
        <v>89.99</v>
      </c>
      <c r="I32" s="74">
        <v>71.99</v>
      </c>
      <c r="J32" s="76">
        <v>89.99</v>
      </c>
      <c r="K32" s="77">
        <v>71.99</v>
      </c>
      <c r="L32" s="76">
        <v>89.99</v>
      </c>
      <c r="M32" s="99">
        <v>71.99</v>
      </c>
      <c r="N32" s="96">
        <f t="shared" si="0"/>
        <v>0</v>
      </c>
      <c r="O32" s="97">
        <f t="shared" si="1"/>
        <v>0</v>
      </c>
    </row>
    <row r="33" spans="1:15" ht="13.5">
      <c r="A33" s="69" t="s">
        <v>795</v>
      </c>
      <c r="B33" s="69"/>
      <c r="C33" s="69" t="s">
        <v>646</v>
      </c>
      <c r="D33" s="69" t="s">
        <v>645</v>
      </c>
      <c r="E33" s="73" t="s">
        <v>644</v>
      </c>
      <c r="F33" s="73" t="s">
        <v>635</v>
      </c>
      <c r="G33" s="73">
        <v>1</v>
      </c>
      <c r="H33" s="74">
        <v>109.99</v>
      </c>
      <c r="I33" s="74">
        <v>87.99</v>
      </c>
      <c r="J33" s="76">
        <v>109.99</v>
      </c>
      <c r="K33" s="77">
        <v>87.99</v>
      </c>
      <c r="L33" s="76">
        <v>129.99</v>
      </c>
      <c r="M33" s="99">
        <v>103.99</v>
      </c>
      <c r="N33" s="96">
        <f t="shared" si="0"/>
        <v>16</v>
      </c>
      <c r="O33" s="97">
        <f t="shared" si="1"/>
        <v>0.18183884532333217</v>
      </c>
    </row>
    <row r="34" spans="1:15" ht="13.5">
      <c r="A34" s="69" t="s">
        <v>795</v>
      </c>
      <c r="B34" s="69"/>
      <c r="C34" s="69" t="s">
        <v>643</v>
      </c>
      <c r="D34" s="69" t="s">
        <v>642</v>
      </c>
      <c r="E34" s="73" t="s">
        <v>641</v>
      </c>
      <c r="F34" s="73" t="s">
        <v>635</v>
      </c>
      <c r="G34" s="73">
        <v>1</v>
      </c>
      <c r="H34" s="74">
        <v>129.99</v>
      </c>
      <c r="I34" s="74">
        <v>103.99</v>
      </c>
      <c r="J34" s="76">
        <v>129.99</v>
      </c>
      <c r="K34" s="77">
        <v>103.99</v>
      </c>
      <c r="L34" s="76">
        <v>77</v>
      </c>
      <c r="M34" s="99">
        <v>61.6</v>
      </c>
      <c r="N34" s="96">
        <f t="shared" si="0"/>
        <v>-42.38999999999999</v>
      </c>
      <c r="O34" s="97">
        <f t="shared" si="1"/>
        <v>-0.40763534955284153</v>
      </c>
    </row>
    <row r="35" spans="1:15" ht="13.5">
      <c r="A35" s="69" t="s">
        <v>795</v>
      </c>
      <c r="B35" s="69"/>
      <c r="C35" s="69" t="s">
        <v>640</v>
      </c>
      <c r="D35" s="69" t="s">
        <v>639</v>
      </c>
      <c r="E35" s="73" t="s">
        <v>638</v>
      </c>
      <c r="F35" s="73" t="s">
        <v>635</v>
      </c>
      <c r="G35" s="73">
        <v>1</v>
      </c>
      <c r="H35" s="74">
        <v>109.99</v>
      </c>
      <c r="I35" s="74">
        <v>87.99</v>
      </c>
      <c r="J35" s="76">
        <v>109.99</v>
      </c>
      <c r="K35" s="77">
        <v>87.99</v>
      </c>
      <c r="L35" s="76">
        <v>109.99</v>
      </c>
      <c r="M35" s="99">
        <v>87.99</v>
      </c>
      <c r="N35" s="96">
        <f t="shared" si="0"/>
        <v>0</v>
      </c>
      <c r="O35" s="97">
        <f t="shared" si="1"/>
        <v>0</v>
      </c>
    </row>
    <row r="36" spans="1:15" ht="13.5">
      <c r="A36" s="69" t="s">
        <v>796</v>
      </c>
      <c r="B36" s="69"/>
      <c r="C36" s="69" t="s">
        <v>637</v>
      </c>
      <c r="D36" s="69" t="s">
        <v>636</v>
      </c>
      <c r="E36" s="73" t="s">
        <v>635</v>
      </c>
      <c r="F36" s="73" t="s">
        <v>635</v>
      </c>
      <c r="G36" s="73">
        <v>1</v>
      </c>
      <c r="H36" s="74">
        <v>40</v>
      </c>
      <c r="I36" s="74">
        <v>25</v>
      </c>
      <c r="J36" s="76">
        <v>40</v>
      </c>
      <c r="K36" s="77">
        <v>25</v>
      </c>
      <c r="L36" s="76">
        <v>40</v>
      </c>
      <c r="M36" s="99">
        <v>25</v>
      </c>
      <c r="N36" s="96">
        <f t="shared" si="0"/>
        <v>0</v>
      </c>
      <c r="O36" s="97">
        <f t="shared" si="1"/>
        <v>0</v>
      </c>
    </row>
  </sheetData>
  <sheetProtection/>
  <autoFilter ref="A3:M3"/>
  <printOptions horizontalCentered="1"/>
  <pageMargins left="0.2" right="0.2" top="1" bottom="0.2" header="0.3" footer="0.3"/>
  <pageSetup horizontalDpi="600" verticalDpi="600" orientation="landscape" scale="74" r:id="rId1"/>
</worksheet>
</file>

<file path=xl/worksheets/sheet9.xml><?xml version="1.0" encoding="utf-8"?>
<worksheet xmlns="http://schemas.openxmlformats.org/spreadsheetml/2006/main" xmlns:r="http://schemas.openxmlformats.org/officeDocument/2006/relationships">
  <sheetPr>
    <tabColor theme="6" tint="-0.24997000396251678"/>
  </sheetPr>
  <dimension ref="A1:O31"/>
  <sheetViews>
    <sheetView view="pageBreakPreview" zoomScaleSheetLayoutView="100" zoomScalePageLayoutView="0" workbookViewId="0" topLeftCell="A1">
      <selection activeCell="D7" sqref="D7"/>
    </sheetView>
  </sheetViews>
  <sheetFormatPr defaultColWidth="9.140625" defaultRowHeight="12.75"/>
  <cols>
    <col min="1" max="1" width="15.7109375" style="70" bestFit="1" customWidth="1"/>
    <col min="2" max="2" width="12.57421875" style="70" bestFit="1" customWidth="1"/>
    <col min="3" max="3" width="13.7109375" style="70" bestFit="1" customWidth="1"/>
    <col min="4" max="4" width="67.00390625" style="70" customWidth="1"/>
    <col min="5" max="5" width="10.140625" style="68" bestFit="1" customWidth="1"/>
    <col min="6" max="6" width="16.57421875" style="68" bestFit="1" customWidth="1"/>
    <col min="7" max="7" width="4.57421875" style="68" bestFit="1" customWidth="1"/>
    <col min="8" max="8" width="9.00390625" style="71" hidden="1" customWidth="1"/>
    <col min="9" max="9" width="9.57421875" style="71" hidden="1" customWidth="1"/>
    <col min="10" max="10" width="12.00390625" style="100" hidden="1" customWidth="1"/>
    <col min="11" max="11" width="0" style="101" hidden="1" customWidth="1"/>
    <col min="12" max="12" width="9.140625" style="68" customWidth="1"/>
    <col min="13" max="13" width="9.140625" style="75" customWidth="1"/>
    <col min="14" max="14" width="0" style="68" hidden="1" customWidth="1"/>
    <col min="15" max="15" width="0" style="95" hidden="1" customWidth="1"/>
    <col min="16" max="16384" width="9.140625" style="72" customWidth="1"/>
  </cols>
  <sheetData>
    <row r="1" spans="1:15" ht="13.5">
      <c r="A1" s="167"/>
      <c r="B1" s="167"/>
      <c r="C1" s="167"/>
      <c r="D1" s="166" t="s">
        <v>807</v>
      </c>
      <c r="E1" s="167"/>
      <c r="F1" s="167"/>
      <c r="G1" s="167"/>
      <c r="H1" s="168"/>
      <c r="I1" s="168"/>
      <c r="J1" s="169">
        <v>2021</v>
      </c>
      <c r="K1" s="169">
        <v>2021</v>
      </c>
      <c r="L1" s="169">
        <v>2022</v>
      </c>
      <c r="M1" s="169">
        <v>2022</v>
      </c>
      <c r="N1" s="166" t="s">
        <v>878</v>
      </c>
      <c r="O1" s="171" t="s">
        <v>879</v>
      </c>
    </row>
    <row r="2" spans="1:15" ht="13.5">
      <c r="A2" s="172"/>
      <c r="B2" s="172"/>
      <c r="C2" s="172"/>
      <c r="D2" s="172"/>
      <c r="E2" s="167"/>
      <c r="F2" s="167"/>
      <c r="G2" s="167"/>
      <c r="H2" s="168" t="s">
        <v>824</v>
      </c>
      <c r="I2" s="168" t="s">
        <v>824</v>
      </c>
      <c r="J2" s="173" t="s">
        <v>823</v>
      </c>
      <c r="K2" s="173" t="s">
        <v>823</v>
      </c>
      <c r="L2" s="173" t="s">
        <v>823</v>
      </c>
      <c r="M2" s="173" t="s">
        <v>823</v>
      </c>
      <c r="N2" s="166" t="s">
        <v>877</v>
      </c>
      <c r="O2" s="171" t="s">
        <v>877</v>
      </c>
    </row>
    <row r="3" spans="1:15" ht="13.5">
      <c r="A3" s="175" t="s">
        <v>1</v>
      </c>
      <c r="B3" s="175" t="s">
        <v>797</v>
      </c>
      <c r="C3" s="175" t="s">
        <v>708</v>
      </c>
      <c r="D3" s="175" t="s">
        <v>2</v>
      </c>
      <c r="E3" s="175" t="s">
        <v>799</v>
      </c>
      <c r="F3" s="175" t="s">
        <v>800</v>
      </c>
      <c r="G3" s="175" t="s">
        <v>3</v>
      </c>
      <c r="H3" s="176" t="s">
        <v>707</v>
      </c>
      <c r="I3" s="176" t="s">
        <v>805</v>
      </c>
      <c r="J3" s="177" t="s">
        <v>707</v>
      </c>
      <c r="K3" s="177" t="s">
        <v>805</v>
      </c>
      <c r="L3" s="177" t="s">
        <v>707</v>
      </c>
      <c r="M3" s="177" t="s">
        <v>805</v>
      </c>
      <c r="N3" s="177" t="s">
        <v>805</v>
      </c>
      <c r="O3" s="178" t="s">
        <v>805</v>
      </c>
    </row>
    <row r="4" spans="1:15" ht="13.5">
      <c r="A4" s="69" t="s">
        <v>808</v>
      </c>
      <c r="B4" s="69" t="s">
        <v>679</v>
      </c>
      <c r="C4" s="69" t="s">
        <v>765</v>
      </c>
      <c r="D4" s="69" t="s">
        <v>764</v>
      </c>
      <c r="E4" s="73" t="s">
        <v>748</v>
      </c>
      <c r="F4" s="73" t="s">
        <v>813</v>
      </c>
      <c r="G4" s="73">
        <v>1</v>
      </c>
      <c r="H4" s="74">
        <v>395</v>
      </c>
      <c r="I4" s="74">
        <v>296.25</v>
      </c>
      <c r="J4" s="76">
        <v>395</v>
      </c>
      <c r="K4" s="76">
        <v>296.25</v>
      </c>
      <c r="L4" s="76">
        <v>423</v>
      </c>
      <c r="M4" s="99">
        <v>317.25</v>
      </c>
      <c r="N4" s="96">
        <f>SUM(M4-K4)</f>
        <v>21</v>
      </c>
      <c r="O4" s="97">
        <f>SUM(M4/K4)-1</f>
        <v>0.07088607594936702</v>
      </c>
    </row>
    <row r="5" spans="1:15" ht="13.5">
      <c r="A5" s="69" t="s">
        <v>808</v>
      </c>
      <c r="B5" s="69" t="s">
        <v>679</v>
      </c>
      <c r="C5" s="69" t="s">
        <v>763</v>
      </c>
      <c r="D5" s="69" t="s">
        <v>762</v>
      </c>
      <c r="E5" s="73" t="s">
        <v>748</v>
      </c>
      <c r="F5" s="73" t="s">
        <v>802</v>
      </c>
      <c r="G5" s="73">
        <v>1</v>
      </c>
      <c r="H5" s="74">
        <v>665</v>
      </c>
      <c r="I5" s="74">
        <v>498.75</v>
      </c>
      <c r="J5" s="76">
        <v>665</v>
      </c>
      <c r="K5" s="76">
        <v>498.75</v>
      </c>
      <c r="L5" s="76">
        <v>709</v>
      </c>
      <c r="M5" s="99">
        <v>531.75</v>
      </c>
      <c r="N5" s="96">
        <f aca="true" t="shared" si="0" ref="N5:N31">SUM(M5-K5)</f>
        <v>33</v>
      </c>
      <c r="O5" s="97">
        <f aca="true" t="shared" si="1" ref="O5:O31">SUM(M5/K5)-1</f>
        <v>0.06616541353383454</v>
      </c>
    </row>
    <row r="6" spans="1:15" ht="13.5">
      <c r="A6" s="69" t="s">
        <v>808</v>
      </c>
      <c r="B6" s="69" t="s">
        <v>679</v>
      </c>
      <c r="C6" s="69" t="s">
        <v>761</v>
      </c>
      <c r="D6" s="69" t="s">
        <v>760</v>
      </c>
      <c r="E6" s="73" t="s">
        <v>745</v>
      </c>
      <c r="F6" s="73" t="s">
        <v>802</v>
      </c>
      <c r="G6" s="73">
        <v>1</v>
      </c>
      <c r="H6" s="74">
        <v>955</v>
      </c>
      <c r="I6" s="74">
        <v>716.25</v>
      </c>
      <c r="J6" s="76">
        <v>955</v>
      </c>
      <c r="K6" s="76">
        <v>716.25</v>
      </c>
      <c r="L6" s="76">
        <v>1029</v>
      </c>
      <c r="M6" s="99">
        <v>771.75</v>
      </c>
      <c r="N6" s="96">
        <f t="shared" si="0"/>
        <v>55.5</v>
      </c>
      <c r="O6" s="97">
        <f t="shared" si="1"/>
        <v>0.07748691099476446</v>
      </c>
    </row>
    <row r="7" spans="1:15" ht="13.5">
      <c r="A7" s="69" t="s">
        <v>808</v>
      </c>
      <c r="B7" s="69" t="s">
        <v>679</v>
      </c>
      <c r="C7" s="69" t="s">
        <v>759</v>
      </c>
      <c r="D7" s="69" t="s">
        <v>758</v>
      </c>
      <c r="E7" s="73" t="s">
        <v>745</v>
      </c>
      <c r="F7" s="73" t="s">
        <v>803</v>
      </c>
      <c r="G7" s="73">
        <v>1</v>
      </c>
      <c r="H7" s="74">
        <v>1720</v>
      </c>
      <c r="I7" s="74">
        <v>1290</v>
      </c>
      <c r="J7" s="76">
        <v>1720</v>
      </c>
      <c r="K7" s="76">
        <v>1290</v>
      </c>
      <c r="L7" s="76">
        <v>1806</v>
      </c>
      <c r="M7" s="99">
        <v>1354.5</v>
      </c>
      <c r="N7" s="96">
        <f t="shared" si="0"/>
        <v>64.5</v>
      </c>
      <c r="O7" s="97">
        <f t="shared" si="1"/>
        <v>0.050000000000000044</v>
      </c>
    </row>
    <row r="8" spans="1:15" ht="13.5">
      <c r="A8" s="69" t="s">
        <v>808</v>
      </c>
      <c r="B8" s="69" t="s">
        <v>679</v>
      </c>
      <c r="C8" s="69" t="s">
        <v>757</v>
      </c>
      <c r="D8" s="69" t="s">
        <v>756</v>
      </c>
      <c r="E8" s="73" t="s">
        <v>635</v>
      </c>
      <c r="F8" s="73" t="s">
        <v>680</v>
      </c>
      <c r="G8" s="73">
        <v>1</v>
      </c>
      <c r="H8" s="74">
        <v>750</v>
      </c>
      <c r="I8" s="74">
        <v>562.5</v>
      </c>
      <c r="J8" s="76">
        <v>750</v>
      </c>
      <c r="K8" s="76">
        <v>562.5</v>
      </c>
      <c r="L8" s="76">
        <v>849</v>
      </c>
      <c r="M8" s="99">
        <v>550</v>
      </c>
      <c r="N8" s="96">
        <f t="shared" si="0"/>
        <v>-12.5</v>
      </c>
      <c r="O8" s="97">
        <f t="shared" si="1"/>
        <v>-0.022222222222222254</v>
      </c>
    </row>
    <row r="9" spans="1:15" ht="13.5">
      <c r="A9" s="69" t="s">
        <v>808</v>
      </c>
      <c r="B9" s="69" t="s">
        <v>679</v>
      </c>
      <c r="C9" s="69" t="s">
        <v>755</v>
      </c>
      <c r="D9" s="69" t="s">
        <v>681</v>
      </c>
      <c r="E9" s="73" t="s">
        <v>635</v>
      </c>
      <c r="F9" s="73" t="s">
        <v>680</v>
      </c>
      <c r="G9" s="73">
        <v>1</v>
      </c>
      <c r="H9" s="74">
        <v>40</v>
      </c>
      <c r="I9" s="74">
        <v>28</v>
      </c>
      <c r="J9" s="76">
        <v>40</v>
      </c>
      <c r="K9" s="76">
        <v>28</v>
      </c>
      <c r="L9" s="76">
        <v>40</v>
      </c>
      <c r="M9" s="99">
        <v>28</v>
      </c>
      <c r="N9" s="96">
        <f t="shared" si="0"/>
        <v>0</v>
      </c>
      <c r="O9" s="97">
        <f t="shared" si="1"/>
        <v>0</v>
      </c>
    </row>
    <row r="10" spans="1:15" ht="13.5">
      <c r="A10" s="69" t="s">
        <v>808</v>
      </c>
      <c r="B10" s="69" t="s">
        <v>798</v>
      </c>
      <c r="C10" s="69" t="s">
        <v>754</v>
      </c>
      <c r="D10" s="69" t="s">
        <v>753</v>
      </c>
      <c r="E10" s="73" t="s">
        <v>742</v>
      </c>
      <c r="F10" s="73" t="s">
        <v>804</v>
      </c>
      <c r="G10" s="73">
        <v>1</v>
      </c>
      <c r="H10" s="74">
        <v>919</v>
      </c>
      <c r="I10" s="74">
        <v>689.25</v>
      </c>
      <c r="J10" s="76">
        <v>919</v>
      </c>
      <c r="K10" s="76">
        <v>689.25</v>
      </c>
      <c r="L10" s="76">
        <v>1000</v>
      </c>
      <c r="M10" s="99">
        <v>800</v>
      </c>
      <c r="N10" s="96">
        <f t="shared" si="0"/>
        <v>110.75</v>
      </c>
      <c r="O10" s="97">
        <f t="shared" si="1"/>
        <v>0.16068190061661225</v>
      </c>
    </row>
    <row r="11" spans="1:15" ht="13.5">
      <c r="A11" s="69" t="s">
        <v>808</v>
      </c>
      <c r="B11" s="69" t="s">
        <v>798</v>
      </c>
      <c r="C11" s="69" t="s">
        <v>752</v>
      </c>
      <c r="D11" s="69" t="s">
        <v>751</v>
      </c>
      <c r="E11" s="73" t="s">
        <v>742</v>
      </c>
      <c r="F11" s="73" t="s">
        <v>803</v>
      </c>
      <c r="G11" s="73">
        <v>1</v>
      </c>
      <c r="H11" s="74">
        <v>2525.01</v>
      </c>
      <c r="I11" s="74">
        <v>1893.76</v>
      </c>
      <c r="J11" s="76">
        <v>2525.01</v>
      </c>
      <c r="K11" s="76">
        <v>1893.76</v>
      </c>
      <c r="L11" s="76">
        <v>1874</v>
      </c>
      <c r="M11" s="99">
        <v>1499.2</v>
      </c>
      <c r="N11" s="96">
        <f t="shared" si="0"/>
        <v>-394.55999999999995</v>
      </c>
      <c r="O11" s="97">
        <f t="shared" si="1"/>
        <v>-0.20834741466711726</v>
      </c>
    </row>
    <row r="12" spans="1:15" ht="13.5">
      <c r="A12" s="69" t="s">
        <v>809</v>
      </c>
      <c r="B12" s="69"/>
      <c r="C12" s="69" t="s">
        <v>750</v>
      </c>
      <c r="D12" s="69" t="s">
        <v>749</v>
      </c>
      <c r="E12" s="73" t="s">
        <v>748</v>
      </c>
      <c r="F12" s="73" t="s">
        <v>635</v>
      </c>
      <c r="G12" s="73">
        <v>1</v>
      </c>
      <c r="H12" s="74">
        <v>90</v>
      </c>
      <c r="I12" s="74">
        <v>67.5</v>
      </c>
      <c r="J12" s="76">
        <v>90</v>
      </c>
      <c r="K12" s="76">
        <v>67.5</v>
      </c>
      <c r="L12" s="76">
        <v>98</v>
      </c>
      <c r="M12" s="99">
        <v>73.5</v>
      </c>
      <c r="N12" s="96">
        <f t="shared" si="0"/>
        <v>6</v>
      </c>
      <c r="O12" s="97">
        <f t="shared" si="1"/>
        <v>0.0888888888888888</v>
      </c>
    </row>
    <row r="13" spans="1:15" ht="13.5">
      <c r="A13" s="69" t="s">
        <v>809</v>
      </c>
      <c r="B13" s="69"/>
      <c r="C13" s="69" t="s">
        <v>747</v>
      </c>
      <c r="D13" s="69" t="s">
        <v>746</v>
      </c>
      <c r="E13" s="73" t="s">
        <v>745</v>
      </c>
      <c r="F13" s="73" t="s">
        <v>635</v>
      </c>
      <c r="G13" s="73">
        <v>1</v>
      </c>
      <c r="H13" s="74">
        <v>175</v>
      </c>
      <c r="I13" s="74">
        <v>109.81</v>
      </c>
      <c r="J13" s="76">
        <v>175</v>
      </c>
      <c r="K13" s="76">
        <v>109.81</v>
      </c>
      <c r="L13" s="76">
        <v>188</v>
      </c>
      <c r="M13" s="99">
        <v>141</v>
      </c>
      <c r="N13" s="96">
        <f t="shared" si="0"/>
        <v>31.189999999999998</v>
      </c>
      <c r="O13" s="97">
        <f t="shared" si="1"/>
        <v>0.2840360622894089</v>
      </c>
    </row>
    <row r="14" spans="1:15" ht="13.5">
      <c r="A14" s="69" t="s">
        <v>809</v>
      </c>
      <c r="B14" s="69"/>
      <c r="C14" s="69" t="s">
        <v>744</v>
      </c>
      <c r="D14" s="69" t="s">
        <v>743</v>
      </c>
      <c r="E14" s="73" t="s">
        <v>742</v>
      </c>
      <c r="F14" s="73" t="s">
        <v>635</v>
      </c>
      <c r="G14" s="73">
        <v>1</v>
      </c>
      <c r="H14" s="74">
        <v>187</v>
      </c>
      <c r="I14" s="74">
        <v>140.25</v>
      </c>
      <c r="J14" s="76">
        <v>187</v>
      </c>
      <c r="K14" s="76">
        <v>140.25</v>
      </c>
      <c r="L14" s="76">
        <v>203</v>
      </c>
      <c r="M14" s="99">
        <v>162.4</v>
      </c>
      <c r="N14" s="96">
        <f t="shared" si="0"/>
        <v>22.150000000000006</v>
      </c>
      <c r="O14" s="97">
        <f t="shared" si="1"/>
        <v>0.15793226381461678</v>
      </c>
    </row>
    <row r="15" spans="1:15" ht="13.5">
      <c r="A15" s="69" t="s">
        <v>810</v>
      </c>
      <c r="B15" s="69"/>
      <c r="C15" s="69" t="s">
        <v>741</v>
      </c>
      <c r="D15" s="69" t="s">
        <v>740</v>
      </c>
      <c r="E15" s="73" t="s">
        <v>635</v>
      </c>
      <c r="F15" s="73" t="s">
        <v>635</v>
      </c>
      <c r="G15" s="73">
        <v>1</v>
      </c>
      <c r="H15" s="74">
        <v>130.98</v>
      </c>
      <c r="I15" s="74">
        <v>104.78</v>
      </c>
      <c r="J15" s="76">
        <v>130.98</v>
      </c>
      <c r="K15" s="76">
        <v>104.78</v>
      </c>
      <c r="L15" s="76">
        <v>151.71</v>
      </c>
      <c r="M15" s="99">
        <v>136.54</v>
      </c>
      <c r="N15" s="96">
        <f t="shared" si="0"/>
        <v>31.75999999999999</v>
      </c>
      <c r="O15" s="97">
        <f t="shared" si="1"/>
        <v>0.3031112807787746</v>
      </c>
    </row>
    <row r="16" spans="1:15" ht="13.5">
      <c r="A16" s="69" t="s">
        <v>810</v>
      </c>
      <c r="B16" s="69"/>
      <c r="C16" s="69" t="s">
        <v>739</v>
      </c>
      <c r="D16" s="69" t="s">
        <v>738</v>
      </c>
      <c r="E16" s="73" t="s">
        <v>635</v>
      </c>
      <c r="F16" s="73" t="s">
        <v>635</v>
      </c>
      <c r="G16" s="73">
        <v>1</v>
      </c>
      <c r="H16" s="74">
        <v>52.39</v>
      </c>
      <c r="I16" s="74">
        <v>41.91</v>
      </c>
      <c r="J16" s="76">
        <v>52.39</v>
      </c>
      <c r="K16" s="76">
        <v>41.91</v>
      </c>
      <c r="L16" s="76">
        <v>60.69</v>
      </c>
      <c r="M16" s="99">
        <v>54.62</v>
      </c>
      <c r="N16" s="96">
        <f t="shared" si="0"/>
        <v>12.71</v>
      </c>
      <c r="O16" s="97">
        <f t="shared" si="1"/>
        <v>0.30326890956812225</v>
      </c>
    </row>
    <row r="17" spans="1:15" ht="13.5">
      <c r="A17" s="69" t="s">
        <v>810</v>
      </c>
      <c r="B17" s="69"/>
      <c r="C17" s="69" t="s">
        <v>737</v>
      </c>
      <c r="D17" s="69" t="s">
        <v>736</v>
      </c>
      <c r="E17" s="73" t="s">
        <v>635</v>
      </c>
      <c r="F17" s="73" t="s">
        <v>635</v>
      </c>
      <c r="G17" s="73">
        <v>1</v>
      </c>
      <c r="H17" s="74">
        <v>83.33</v>
      </c>
      <c r="I17" s="74">
        <v>67</v>
      </c>
      <c r="J17" s="76">
        <v>83.33</v>
      </c>
      <c r="K17" s="76">
        <v>67</v>
      </c>
      <c r="L17" s="76">
        <v>60.69</v>
      </c>
      <c r="M17" s="99">
        <v>54.62</v>
      </c>
      <c r="N17" s="96">
        <f t="shared" si="0"/>
        <v>-12.380000000000003</v>
      </c>
      <c r="O17" s="97">
        <f t="shared" si="1"/>
        <v>-0.1847761194029851</v>
      </c>
    </row>
    <row r="18" spans="1:15" ht="13.5">
      <c r="A18" s="69" t="s">
        <v>810</v>
      </c>
      <c r="B18" s="69"/>
      <c r="C18" s="69" t="s">
        <v>735</v>
      </c>
      <c r="D18" s="69" t="s">
        <v>734</v>
      </c>
      <c r="E18" s="73" t="s">
        <v>635</v>
      </c>
      <c r="F18" s="73" t="s">
        <v>635</v>
      </c>
      <c r="G18" s="73">
        <v>1</v>
      </c>
      <c r="H18" s="74">
        <v>18.11</v>
      </c>
      <c r="I18" s="74">
        <v>16.43</v>
      </c>
      <c r="J18" s="76">
        <v>18.11</v>
      </c>
      <c r="K18" s="76">
        <v>16.43</v>
      </c>
      <c r="L18" s="76">
        <v>20.98</v>
      </c>
      <c r="M18" s="99">
        <v>18.88</v>
      </c>
      <c r="N18" s="96">
        <f t="shared" si="0"/>
        <v>2.4499999999999993</v>
      </c>
      <c r="O18" s="97">
        <f t="shared" si="1"/>
        <v>0.1491174680462568</v>
      </c>
    </row>
    <row r="19" spans="1:15" ht="13.5">
      <c r="A19" s="69" t="s">
        <v>810</v>
      </c>
      <c r="B19" s="69"/>
      <c r="C19" s="69" t="s">
        <v>733</v>
      </c>
      <c r="D19" s="69" t="s">
        <v>732</v>
      </c>
      <c r="E19" s="73" t="s">
        <v>635</v>
      </c>
      <c r="F19" s="73" t="s">
        <v>635</v>
      </c>
      <c r="G19" s="73">
        <v>1</v>
      </c>
      <c r="H19" s="74">
        <v>18.11</v>
      </c>
      <c r="I19" s="74">
        <v>16.43</v>
      </c>
      <c r="J19" s="76">
        <v>18.11</v>
      </c>
      <c r="K19" s="76">
        <v>16.43</v>
      </c>
      <c r="L19" s="76">
        <v>20.98</v>
      </c>
      <c r="M19" s="99">
        <v>18.88</v>
      </c>
      <c r="N19" s="96">
        <f t="shared" si="0"/>
        <v>2.4499999999999993</v>
      </c>
      <c r="O19" s="97">
        <f t="shared" si="1"/>
        <v>0.1491174680462568</v>
      </c>
    </row>
    <row r="20" spans="1:15" ht="13.5">
      <c r="A20" s="69" t="s">
        <v>810</v>
      </c>
      <c r="B20" s="69"/>
      <c r="C20" s="69" t="s">
        <v>731</v>
      </c>
      <c r="D20" s="69" t="s">
        <v>730</v>
      </c>
      <c r="E20" s="73" t="s">
        <v>635</v>
      </c>
      <c r="F20" s="73" t="s">
        <v>635</v>
      </c>
      <c r="G20" s="73">
        <v>1</v>
      </c>
      <c r="H20" s="74">
        <v>47.15</v>
      </c>
      <c r="I20" s="74">
        <v>37.72</v>
      </c>
      <c r="J20" s="76">
        <v>47.15</v>
      </c>
      <c r="K20" s="76">
        <v>37.72</v>
      </c>
      <c r="L20" s="76">
        <v>54.61</v>
      </c>
      <c r="M20" s="99">
        <v>49.15</v>
      </c>
      <c r="N20" s="96">
        <f t="shared" si="0"/>
        <v>11.43</v>
      </c>
      <c r="O20" s="97">
        <f t="shared" si="1"/>
        <v>0.30302226935312837</v>
      </c>
    </row>
    <row r="21" spans="1:15" ht="13.5">
      <c r="A21" s="69" t="s">
        <v>810</v>
      </c>
      <c r="B21" s="69"/>
      <c r="C21" s="69" t="s">
        <v>729</v>
      </c>
      <c r="D21" s="69" t="s">
        <v>728</v>
      </c>
      <c r="E21" s="73" t="s">
        <v>635</v>
      </c>
      <c r="F21" s="73" t="s">
        <v>635</v>
      </c>
      <c r="G21" s="73">
        <v>1</v>
      </c>
      <c r="H21" s="74">
        <v>52.39</v>
      </c>
      <c r="I21" s="74">
        <v>41.91</v>
      </c>
      <c r="J21" s="76">
        <v>96.4</v>
      </c>
      <c r="K21" s="76">
        <v>77.12</v>
      </c>
      <c r="L21" s="76">
        <v>111.66</v>
      </c>
      <c r="M21" s="99">
        <v>100.49</v>
      </c>
      <c r="N21" s="96">
        <f t="shared" si="0"/>
        <v>23.36999999999999</v>
      </c>
      <c r="O21" s="97">
        <f t="shared" si="1"/>
        <v>0.30303423236514515</v>
      </c>
    </row>
    <row r="22" spans="1:15" ht="13.5">
      <c r="A22" s="69" t="s">
        <v>810</v>
      </c>
      <c r="B22" s="69"/>
      <c r="C22" s="69" t="s">
        <v>727</v>
      </c>
      <c r="D22" s="69" t="s">
        <v>726</v>
      </c>
      <c r="E22" s="73" t="s">
        <v>635</v>
      </c>
      <c r="F22" s="73" t="s">
        <v>635</v>
      </c>
      <c r="G22" s="73">
        <v>1</v>
      </c>
      <c r="H22" s="74">
        <v>66.44</v>
      </c>
      <c r="I22" s="74">
        <v>53.15</v>
      </c>
      <c r="J22" s="76">
        <v>73.35</v>
      </c>
      <c r="K22" s="76">
        <v>53.15</v>
      </c>
      <c r="L22" s="76">
        <v>76.96</v>
      </c>
      <c r="M22" s="99">
        <v>69.26</v>
      </c>
      <c r="N22" s="96">
        <f t="shared" si="0"/>
        <v>16.110000000000007</v>
      </c>
      <c r="O22" s="97">
        <f t="shared" si="1"/>
        <v>0.3031044214487302</v>
      </c>
    </row>
    <row r="23" spans="1:15" ht="13.5">
      <c r="A23" s="69" t="s">
        <v>810</v>
      </c>
      <c r="B23" s="69"/>
      <c r="C23" s="69" t="s">
        <v>725</v>
      </c>
      <c r="D23" s="69" t="s">
        <v>724</v>
      </c>
      <c r="E23" s="73" t="s">
        <v>635</v>
      </c>
      <c r="F23" s="73" t="s">
        <v>635</v>
      </c>
      <c r="G23" s="73">
        <v>1</v>
      </c>
      <c r="H23" s="74">
        <v>47.12</v>
      </c>
      <c r="I23" s="74">
        <v>37.7</v>
      </c>
      <c r="J23" s="76">
        <v>55.55</v>
      </c>
      <c r="K23" s="76">
        <v>44.44</v>
      </c>
      <c r="L23" s="76">
        <v>49.95</v>
      </c>
      <c r="M23" s="99">
        <v>44.96</v>
      </c>
      <c r="N23" s="96">
        <f t="shared" si="0"/>
        <v>0.5200000000000031</v>
      </c>
      <c r="O23" s="97">
        <f t="shared" si="1"/>
        <v>0.011701170117011772</v>
      </c>
    </row>
    <row r="24" spans="1:15" ht="13.5">
      <c r="A24" s="69" t="s">
        <v>811</v>
      </c>
      <c r="B24" s="69"/>
      <c r="C24" s="69" t="s">
        <v>723</v>
      </c>
      <c r="D24" s="69" t="s">
        <v>722</v>
      </c>
      <c r="E24" s="73" t="s">
        <v>635</v>
      </c>
      <c r="F24" s="73" t="s">
        <v>635</v>
      </c>
      <c r="G24" s="73">
        <v>1</v>
      </c>
      <c r="H24" s="74">
        <v>30.15</v>
      </c>
      <c r="I24" s="74">
        <v>24.12</v>
      </c>
      <c r="J24" s="76">
        <v>30.15</v>
      </c>
      <c r="K24" s="76">
        <v>24.12</v>
      </c>
      <c r="L24" s="76">
        <v>31.96</v>
      </c>
      <c r="M24" s="99">
        <v>28.76</v>
      </c>
      <c r="N24" s="96">
        <f t="shared" si="0"/>
        <v>4.640000000000001</v>
      </c>
      <c r="O24" s="97">
        <f t="shared" si="1"/>
        <v>0.19237147595356552</v>
      </c>
    </row>
    <row r="25" spans="1:15" ht="13.5">
      <c r="A25" s="69" t="s">
        <v>811</v>
      </c>
      <c r="B25" s="69"/>
      <c r="C25" s="69" t="s">
        <v>721</v>
      </c>
      <c r="D25" s="69" t="s">
        <v>720</v>
      </c>
      <c r="E25" s="73" t="s">
        <v>635</v>
      </c>
      <c r="F25" s="73" t="s">
        <v>635</v>
      </c>
      <c r="G25" s="73">
        <v>1</v>
      </c>
      <c r="H25" s="74">
        <v>42.01</v>
      </c>
      <c r="I25" s="74">
        <v>33.61</v>
      </c>
      <c r="J25" s="76">
        <v>49.19</v>
      </c>
      <c r="K25" s="76">
        <v>39.35</v>
      </c>
      <c r="L25" s="76">
        <v>61.43</v>
      </c>
      <c r="M25" s="99">
        <v>55.29</v>
      </c>
      <c r="N25" s="96">
        <f t="shared" si="0"/>
        <v>15.939999999999998</v>
      </c>
      <c r="O25" s="97">
        <f t="shared" si="1"/>
        <v>0.40508259212198205</v>
      </c>
    </row>
    <row r="26" spans="1:15" ht="13.5">
      <c r="A26" s="69" t="s">
        <v>812</v>
      </c>
      <c r="B26" s="69"/>
      <c r="C26" s="69" t="s">
        <v>719</v>
      </c>
      <c r="D26" s="69" t="s">
        <v>718</v>
      </c>
      <c r="E26" s="73" t="s">
        <v>635</v>
      </c>
      <c r="F26" s="73" t="s">
        <v>635</v>
      </c>
      <c r="G26" s="73">
        <v>1</v>
      </c>
      <c r="H26" s="74">
        <v>196.04</v>
      </c>
      <c r="I26" s="74">
        <v>196.04</v>
      </c>
      <c r="J26" s="76">
        <v>196.04</v>
      </c>
      <c r="K26" s="76">
        <v>196.04</v>
      </c>
      <c r="L26" s="76">
        <v>207.3</v>
      </c>
      <c r="M26" s="99">
        <v>186.57</v>
      </c>
      <c r="N26" s="96">
        <f t="shared" si="0"/>
        <v>-9.469999999999999</v>
      </c>
      <c r="O26" s="97">
        <f t="shared" si="1"/>
        <v>-0.048306468067741304</v>
      </c>
    </row>
    <row r="27" spans="1:15" ht="13.5">
      <c r="A27" s="69" t="s">
        <v>796</v>
      </c>
      <c r="B27" s="69"/>
      <c r="C27" s="69" t="s">
        <v>717</v>
      </c>
      <c r="D27" s="69" t="s">
        <v>716</v>
      </c>
      <c r="E27" s="73" t="s">
        <v>635</v>
      </c>
      <c r="F27" s="73" t="s">
        <v>635</v>
      </c>
      <c r="G27" s="73">
        <v>1</v>
      </c>
      <c r="H27" s="74">
        <v>250</v>
      </c>
      <c r="I27" s="74">
        <v>250</v>
      </c>
      <c r="J27" s="76">
        <v>250</v>
      </c>
      <c r="K27" s="76">
        <v>250</v>
      </c>
      <c r="L27" s="76">
        <v>250</v>
      </c>
      <c r="M27" s="99">
        <v>250</v>
      </c>
      <c r="N27" s="96">
        <f t="shared" si="0"/>
        <v>0</v>
      </c>
      <c r="O27" s="97">
        <f t="shared" si="1"/>
        <v>0</v>
      </c>
    </row>
    <row r="28" spans="1:15" ht="13.5">
      <c r="A28" s="69" t="s">
        <v>796</v>
      </c>
      <c r="B28" s="69"/>
      <c r="C28" s="69" t="s">
        <v>715</v>
      </c>
      <c r="D28" s="69" t="s">
        <v>714</v>
      </c>
      <c r="E28" s="73" t="s">
        <v>635</v>
      </c>
      <c r="F28" s="73" t="s">
        <v>635</v>
      </c>
      <c r="G28" s="73">
        <v>1</v>
      </c>
      <c r="H28" s="74">
        <v>250</v>
      </c>
      <c r="I28" s="74">
        <v>250</v>
      </c>
      <c r="J28" s="76">
        <v>250</v>
      </c>
      <c r="K28" s="76">
        <v>250</v>
      </c>
      <c r="L28" s="76">
        <v>250</v>
      </c>
      <c r="M28" s="99">
        <v>250</v>
      </c>
      <c r="N28" s="96">
        <f t="shared" si="0"/>
        <v>0</v>
      </c>
      <c r="O28" s="97">
        <f t="shared" si="1"/>
        <v>0</v>
      </c>
    </row>
    <row r="29" spans="1:15" ht="13.5">
      <c r="A29" s="69" t="s">
        <v>796</v>
      </c>
      <c r="B29" s="69"/>
      <c r="C29" s="69" t="s">
        <v>713</v>
      </c>
      <c r="D29" s="69" t="s">
        <v>712</v>
      </c>
      <c r="E29" s="73" t="s">
        <v>635</v>
      </c>
      <c r="F29" s="73" t="s">
        <v>635</v>
      </c>
      <c r="G29" s="73">
        <v>1</v>
      </c>
      <c r="H29" s="74">
        <v>300</v>
      </c>
      <c r="I29" s="74">
        <v>300</v>
      </c>
      <c r="J29" s="76">
        <v>300</v>
      </c>
      <c r="K29" s="76">
        <v>300</v>
      </c>
      <c r="L29" s="76">
        <v>300</v>
      </c>
      <c r="M29" s="99">
        <v>300</v>
      </c>
      <c r="N29" s="96">
        <f t="shared" si="0"/>
        <v>0</v>
      </c>
      <c r="O29" s="97">
        <f t="shared" si="1"/>
        <v>0</v>
      </c>
    </row>
    <row r="30" spans="1:15" ht="13.5">
      <c r="A30" s="69" t="s">
        <v>796</v>
      </c>
      <c r="B30" s="69"/>
      <c r="C30" s="69" t="s">
        <v>711</v>
      </c>
      <c r="D30" s="69" t="s">
        <v>710</v>
      </c>
      <c r="E30" s="73" t="s">
        <v>635</v>
      </c>
      <c r="F30" s="73" t="s">
        <v>635</v>
      </c>
      <c r="G30" s="73">
        <v>1</v>
      </c>
      <c r="H30" s="74">
        <v>300</v>
      </c>
      <c r="I30" s="74">
        <v>300</v>
      </c>
      <c r="J30" s="76">
        <v>300</v>
      </c>
      <c r="K30" s="76">
        <v>300</v>
      </c>
      <c r="L30" s="76">
        <v>300</v>
      </c>
      <c r="M30" s="99">
        <v>300</v>
      </c>
      <c r="N30" s="96">
        <f t="shared" si="0"/>
        <v>0</v>
      </c>
      <c r="O30" s="97">
        <f t="shared" si="1"/>
        <v>0</v>
      </c>
    </row>
    <row r="31" spans="1:15" ht="13.5">
      <c r="A31" s="69" t="s">
        <v>796</v>
      </c>
      <c r="B31" s="69"/>
      <c r="C31" s="69" t="s">
        <v>637</v>
      </c>
      <c r="D31" s="69" t="s">
        <v>709</v>
      </c>
      <c r="E31" s="73" t="s">
        <v>635</v>
      </c>
      <c r="F31" s="73" t="s">
        <v>635</v>
      </c>
      <c r="G31" s="73">
        <v>1</v>
      </c>
      <c r="H31" s="74">
        <v>40</v>
      </c>
      <c r="I31" s="74">
        <v>25</v>
      </c>
      <c r="J31" s="76">
        <v>40</v>
      </c>
      <c r="K31" s="76">
        <v>40</v>
      </c>
      <c r="L31" s="76">
        <v>40</v>
      </c>
      <c r="M31" s="99">
        <v>25</v>
      </c>
      <c r="N31" s="96">
        <f t="shared" si="0"/>
        <v>-15</v>
      </c>
      <c r="O31" s="97">
        <f t="shared" si="1"/>
        <v>-0.375</v>
      </c>
    </row>
  </sheetData>
  <sheetProtection/>
  <autoFilter ref="A3:M3"/>
  <printOptions/>
  <pageMargins left="0.2" right="0.2" top="1" bottom="0.2" header="0.3" footer="0.3"/>
  <pageSetup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Houston</dc:creator>
  <cp:keywords/>
  <dc:description/>
  <cp:lastModifiedBy>Robin Houston</cp:lastModifiedBy>
  <cp:lastPrinted>2022-02-25T20:23:06Z</cp:lastPrinted>
  <dcterms:created xsi:type="dcterms:W3CDTF">2007-12-14T14:24:34Z</dcterms:created>
  <dcterms:modified xsi:type="dcterms:W3CDTF">2022-02-28T18:47:11Z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